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Investment\FX\TradeStat\"/>
    </mc:Choice>
  </mc:AlternateContent>
  <xr:revisionPtr revIDLastSave="0" documentId="10_ncr:100000_{683EA182-B416-49FD-BD94-B0BF8CDD4F79}" xr6:coauthVersionLast="31" xr6:coauthVersionMax="31" xr10:uidLastSave="{00000000-0000-0000-0000-000000000000}"/>
  <bookViews>
    <workbookView xWindow="0" yWindow="0" windowWidth="28800" windowHeight="12375" xr2:uid="{6EC0ECBB-C5F4-4536-AFD1-8A818F04CD63}"/>
  </bookViews>
  <sheets>
    <sheet name="Сводные Таблицы" sheetId="2" r:id="rId1"/>
    <sheet name="база" sheetId="1" r:id="rId2"/>
  </sheets>
  <definedNames>
    <definedName name="_xlnm._FilterDatabase" localSheetId="1" hidden="1">база!$B$2:$Q$194</definedName>
  </definedNames>
  <calcPr calcId="179017"/>
  <pivotCaches>
    <pivotCache cacheId="25" r:id="rId3"/>
    <pivotCache cacheId="31" r:id="rId4"/>
    <pivotCache cacheId="34" r:id="rId5"/>
    <pivotCache cacheId="38" r:id="rId6"/>
    <pivotCache cacheId="41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1" l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L192" i="1"/>
  <c r="L193" i="1"/>
  <c r="L194" i="1"/>
  <c r="L190" i="1"/>
  <c r="L191" i="1"/>
  <c r="L189" i="1"/>
  <c r="L188" i="1"/>
  <c r="L187" i="1"/>
  <c r="L186" i="1"/>
  <c r="L184" i="1"/>
  <c r="L185" i="1"/>
  <c r="L183" i="1"/>
  <c r="M192" i="1"/>
  <c r="M193" i="1"/>
  <c r="M194" i="1"/>
  <c r="M190" i="1"/>
  <c r="M191" i="1"/>
  <c r="M189" i="1"/>
  <c r="M188" i="1"/>
  <c r="M187" i="1"/>
  <c r="M186" i="1"/>
  <c r="M184" i="1"/>
  <c r="M185" i="1"/>
  <c r="M183" i="1"/>
  <c r="N192" i="1"/>
  <c r="N193" i="1"/>
  <c r="N194" i="1"/>
  <c r="N190" i="1"/>
  <c r="N191" i="1"/>
  <c r="N189" i="1"/>
  <c r="N188" i="1"/>
  <c r="N187" i="1"/>
  <c r="N186" i="1"/>
  <c r="N184" i="1"/>
  <c r="N185" i="1"/>
  <c r="N183" i="1"/>
  <c r="O192" i="1"/>
  <c r="O193" i="1"/>
  <c r="O194" i="1"/>
  <c r="O190" i="1"/>
  <c r="O191" i="1"/>
  <c r="O189" i="1"/>
  <c r="O188" i="1"/>
  <c r="O187" i="1"/>
  <c r="O186" i="1"/>
  <c r="O184" i="1"/>
  <c r="O185" i="1"/>
  <c r="O183" i="1"/>
  <c r="P192" i="1"/>
  <c r="P193" i="1"/>
  <c r="P194" i="1"/>
  <c r="P190" i="1"/>
  <c r="P191" i="1"/>
  <c r="P189" i="1"/>
  <c r="P188" i="1"/>
  <c r="P187" i="1"/>
  <c r="P186" i="1"/>
  <c r="P184" i="1"/>
  <c r="P185" i="1"/>
  <c r="P183" i="1"/>
  <c r="Q192" i="1"/>
  <c r="Q193" i="1"/>
  <c r="Q194" i="1"/>
  <c r="Q190" i="1"/>
  <c r="Q191" i="1"/>
  <c r="Q189" i="1"/>
  <c r="Q188" i="1"/>
  <c r="Q187" i="1"/>
  <c r="Q186" i="1"/>
  <c r="Q184" i="1"/>
  <c r="Q185" i="1"/>
  <c r="Q183" i="1"/>
  <c r="L182" i="1" l="1"/>
  <c r="L181" i="1"/>
  <c r="L180" i="1"/>
  <c r="L173" i="1"/>
  <c r="L174" i="1"/>
  <c r="L175" i="1"/>
  <c r="L176" i="1"/>
  <c r="L177" i="1"/>
  <c r="L178" i="1"/>
  <c r="L179" i="1"/>
  <c r="L172" i="1"/>
  <c r="L171" i="1"/>
  <c r="L170" i="1"/>
  <c r="M182" i="1"/>
  <c r="M181" i="1"/>
  <c r="M180" i="1"/>
  <c r="M173" i="1"/>
  <c r="M174" i="1"/>
  <c r="M175" i="1"/>
  <c r="M176" i="1"/>
  <c r="M177" i="1"/>
  <c r="M178" i="1"/>
  <c r="M179" i="1"/>
  <c r="M172" i="1"/>
  <c r="M171" i="1"/>
  <c r="M170" i="1"/>
  <c r="N182" i="1"/>
  <c r="N181" i="1"/>
  <c r="N180" i="1"/>
  <c r="N173" i="1"/>
  <c r="N174" i="1"/>
  <c r="N175" i="1"/>
  <c r="N176" i="1"/>
  <c r="N177" i="1"/>
  <c r="N178" i="1"/>
  <c r="N179" i="1"/>
  <c r="N172" i="1"/>
  <c r="N171" i="1"/>
  <c r="N170" i="1"/>
  <c r="O182" i="1"/>
  <c r="O181" i="1"/>
  <c r="O180" i="1"/>
  <c r="O173" i="1"/>
  <c r="O174" i="1"/>
  <c r="O175" i="1"/>
  <c r="O176" i="1"/>
  <c r="O177" i="1"/>
  <c r="O178" i="1"/>
  <c r="O179" i="1"/>
  <c r="O172" i="1"/>
  <c r="O171" i="1"/>
  <c r="O170" i="1"/>
  <c r="P182" i="1"/>
  <c r="P181" i="1"/>
  <c r="P180" i="1"/>
  <c r="P173" i="1"/>
  <c r="P174" i="1"/>
  <c r="P175" i="1"/>
  <c r="P176" i="1"/>
  <c r="P177" i="1"/>
  <c r="P178" i="1"/>
  <c r="P179" i="1"/>
  <c r="P172" i="1"/>
  <c r="P171" i="1"/>
  <c r="P170" i="1"/>
  <c r="Q182" i="1"/>
  <c r="Q181" i="1"/>
  <c r="Q180" i="1"/>
  <c r="Q173" i="1"/>
  <c r="Q174" i="1"/>
  <c r="Q175" i="1"/>
  <c r="Q176" i="1"/>
  <c r="Q177" i="1"/>
  <c r="Q178" i="1"/>
  <c r="Q179" i="1"/>
  <c r="Q172" i="1"/>
  <c r="Q171" i="1"/>
  <c r="Q170" i="1"/>
  <c r="L169" i="1" l="1"/>
  <c r="L166" i="1"/>
  <c r="L167" i="1"/>
  <c r="L168" i="1"/>
  <c r="L164" i="1"/>
  <c r="L165" i="1"/>
  <c r="L163" i="1"/>
  <c r="L161" i="1"/>
  <c r="L162" i="1"/>
  <c r="L160" i="1"/>
  <c r="M169" i="1"/>
  <c r="M166" i="1"/>
  <c r="M167" i="1"/>
  <c r="M168" i="1"/>
  <c r="M164" i="1"/>
  <c r="M165" i="1"/>
  <c r="M163" i="1"/>
  <c r="M161" i="1"/>
  <c r="M162" i="1"/>
  <c r="M160" i="1"/>
  <c r="N169" i="1"/>
  <c r="N166" i="1"/>
  <c r="N167" i="1"/>
  <c r="N168" i="1"/>
  <c r="N164" i="1"/>
  <c r="N165" i="1"/>
  <c r="N163" i="1"/>
  <c r="N161" i="1"/>
  <c r="N162" i="1"/>
  <c r="N160" i="1"/>
  <c r="O169" i="1"/>
  <c r="O166" i="1"/>
  <c r="O167" i="1"/>
  <c r="O168" i="1"/>
  <c r="O164" i="1"/>
  <c r="O165" i="1"/>
  <c r="O163" i="1"/>
  <c r="O161" i="1"/>
  <c r="O162" i="1"/>
  <c r="O160" i="1"/>
  <c r="P169" i="1"/>
  <c r="P166" i="1"/>
  <c r="P167" i="1"/>
  <c r="P168" i="1"/>
  <c r="P164" i="1"/>
  <c r="P165" i="1"/>
  <c r="P163" i="1"/>
  <c r="P161" i="1"/>
  <c r="P162" i="1"/>
  <c r="P160" i="1"/>
  <c r="Q169" i="1"/>
  <c r="Q166" i="1"/>
  <c r="Q167" i="1"/>
  <c r="Q168" i="1"/>
  <c r="Q164" i="1"/>
  <c r="Q165" i="1"/>
  <c r="Q163" i="1"/>
  <c r="Q161" i="1"/>
  <c r="Q162" i="1"/>
  <c r="Q160" i="1"/>
  <c r="P4" i="1" l="1"/>
  <c r="Q4" i="1"/>
  <c r="P5" i="1"/>
  <c r="Q5" i="1"/>
  <c r="P6" i="1"/>
  <c r="Q6" i="1"/>
  <c r="P7" i="1"/>
  <c r="Q7" i="1"/>
  <c r="P8" i="1"/>
  <c r="Q8" i="1"/>
  <c r="P9" i="1"/>
  <c r="Q9" i="1"/>
  <c r="P10" i="1"/>
  <c r="Q10" i="1"/>
  <c r="P11" i="1"/>
  <c r="Q11" i="1"/>
  <c r="P12" i="1"/>
  <c r="Q12" i="1"/>
  <c r="P13" i="1"/>
  <c r="Q13" i="1"/>
  <c r="P14" i="1"/>
  <c r="Q14" i="1"/>
  <c r="P15" i="1"/>
  <c r="Q15" i="1"/>
  <c r="P16" i="1"/>
  <c r="Q16" i="1"/>
  <c r="P17" i="1"/>
  <c r="Q17" i="1"/>
  <c r="P18" i="1"/>
  <c r="Q18" i="1"/>
  <c r="P19" i="1"/>
  <c r="Q19" i="1"/>
  <c r="P20" i="1"/>
  <c r="Q20" i="1"/>
  <c r="P21" i="1"/>
  <c r="Q21" i="1"/>
  <c r="P22" i="1"/>
  <c r="Q22" i="1"/>
  <c r="P23" i="1"/>
  <c r="Q23" i="1"/>
  <c r="P24" i="1"/>
  <c r="Q24" i="1"/>
  <c r="P25" i="1"/>
  <c r="Q25" i="1"/>
  <c r="P26" i="1"/>
  <c r="Q26" i="1"/>
  <c r="P27" i="1"/>
  <c r="Q27" i="1"/>
  <c r="P28" i="1"/>
  <c r="Q28" i="1"/>
  <c r="P29" i="1"/>
  <c r="Q29" i="1"/>
  <c r="P30" i="1"/>
  <c r="Q30" i="1"/>
  <c r="P31" i="1"/>
  <c r="Q31" i="1"/>
  <c r="P32" i="1"/>
  <c r="Q32" i="1"/>
  <c r="P33" i="1"/>
  <c r="Q33" i="1"/>
  <c r="P34" i="1"/>
  <c r="Q34" i="1"/>
  <c r="P35" i="1"/>
  <c r="Q35" i="1"/>
  <c r="P36" i="1"/>
  <c r="Q36" i="1"/>
  <c r="P37" i="1"/>
  <c r="Q37" i="1"/>
  <c r="P38" i="1"/>
  <c r="Q38" i="1"/>
  <c r="P39" i="1"/>
  <c r="Q39" i="1"/>
  <c r="P40" i="1"/>
  <c r="Q40" i="1"/>
  <c r="P41" i="1"/>
  <c r="Q41" i="1"/>
  <c r="P42" i="1"/>
  <c r="Q42" i="1"/>
  <c r="P43" i="1"/>
  <c r="Q43" i="1"/>
  <c r="P44" i="1"/>
  <c r="Q44" i="1"/>
  <c r="P45" i="1"/>
  <c r="Q45" i="1"/>
  <c r="P46" i="1"/>
  <c r="Q46" i="1"/>
  <c r="P47" i="1"/>
  <c r="Q47" i="1"/>
  <c r="P48" i="1"/>
  <c r="Q48" i="1"/>
  <c r="P49" i="1"/>
  <c r="Q49" i="1"/>
  <c r="P50" i="1"/>
  <c r="Q50" i="1"/>
  <c r="P51" i="1"/>
  <c r="Q51" i="1"/>
  <c r="P52" i="1"/>
  <c r="Q52" i="1"/>
  <c r="P53" i="1"/>
  <c r="Q53" i="1"/>
  <c r="P54" i="1"/>
  <c r="Q54" i="1"/>
  <c r="P55" i="1"/>
  <c r="Q55" i="1"/>
  <c r="P56" i="1"/>
  <c r="Q56" i="1"/>
  <c r="P57" i="1"/>
  <c r="Q57" i="1"/>
  <c r="P58" i="1"/>
  <c r="Q58" i="1"/>
  <c r="P59" i="1"/>
  <c r="Q59" i="1"/>
  <c r="P60" i="1"/>
  <c r="Q60" i="1"/>
  <c r="P61" i="1"/>
  <c r="Q61" i="1"/>
  <c r="P62" i="1"/>
  <c r="Q62" i="1"/>
  <c r="P63" i="1"/>
  <c r="Q63" i="1"/>
  <c r="P64" i="1"/>
  <c r="Q64" i="1"/>
  <c r="P65" i="1"/>
  <c r="Q65" i="1"/>
  <c r="P66" i="1"/>
  <c r="Q66" i="1"/>
  <c r="P67" i="1"/>
  <c r="Q67" i="1"/>
  <c r="P68" i="1"/>
  <c r="Q68" i="1"/>
  <c r="P69" i="1"/>
  <c r="Q69" i="1"/>
  <c r="P70" i="1"/>
  <c r="Q70" i="1"/>
  <c r="P71" i="1"/>
  <c r="Q71" i="1"/>
  <c r="P72" i="1"/>
  <c r="Q72" i="1"/>
  <c r="P73" i="1"/>
  <c r="Q73" i="1"/>
  <c r="P74" i="1"/>
  <c r="Q74" i="1"/>
  <c r="P75" i="1"/>
  <c r="Q75" i="1"/>
  <c r="P76" i="1"/>
  <c r="Q76" i="1"/>
  <c r="P77" i="1"/>
  <c r="Q77" i="1"/>
  <c r="P78" i="1"/>
  <c r="Q78" i="1"/>
  <c r="P79" i="1"/>
  <c r="Q79" i="1"/>
  <c r="P80" i="1"/>
  <c r="Q80" i="1"/>
  <c r="P81" i="1"/>
  <c r="Q81" i="1"/>
  <c r="P82" i="1"/>
  <c r="Q82" i="1"/>
  <c r="P83" i="1"/>
  <c r="Q83" i="1"/>
  <c r="P84" i="1"/>
  <c r="Q84" i="1"/>
  <c r="P85" i="1"/>
  <c r="Q85" i="1"/>
  <c r="P86" i="1"/>
  <c r="Q86" i="1"/>
  <c r="P87" i="1"/>
  <c r="Q87" i="1"/>
  <c r="P88" i="1"/>
  <c r="Q88" i="1"/>
  <c r="P89" i="1"/>
  <c r="Q89" i="1"/>
  <c r="P90" i="1"/>
  <c r="Q90" i="1"/>
  <c r="P91" i="1"/>
  <c r="Q91" i="1"/>
  <c r="P92" i="1"/>
  <c r="Q92" i="1"/>
  <c r="P93" i="1"/>
  <c r="Q93" i="1"/>
  <c r="P94" i="1"/>
  <c r="Q94" i="1"/>
  <c r="P95" i="1"/>
  <c r="Q95" i="1"/>
  <c r="P96" i="1"/>
  <c r="Q96" i="1"/>
  <c r="P97" i="1"/>
  <c r="Q97" i="1"/>
  <c r="P98" i="1"/>
  <c r="Q98" i="1"/>
  <c r="P99" i="1"/>
  <c r="Q99" i="1"/>
  <c r="P100" i="1"/>
  <c r="Q100" i="1"/>
  <c r="P101" i="1"/>
  <c r="Q101" i="1"/>
  <c r="P102" i="1"/>
  <c r="Q102" i="1"/>
  <c r="P103" i="1"/>
  <c r="Q103" i="1"/>
  <c r="P104" i="1"/>
  <c r="Q104" i="1"/>
  <c r="P105" i="1"/>
  <c r="Q105" i="1"/>
  <c r="P106" i="1"/>
  <c r="Q106" i="1"/>
  <c r="P107" i="1"/>
  <c r="Q107" i="1"/>
  <c r="P108" i="1"/>
  <c r="Q108" i="1"/>
  <c r="P109" i="1"/>
  <c r="Q109" i="1"/>
  <c r="P110" i="1"/>
  <c r="Q110" i="1"/>
  <c r="P111" i="1"/>
  <c r="Q111" i="1"/>
  <c r="P112" i="1"/>
  <c r="Q112" i="1"/>
  <c r="P113" i="1"/>
  <c r="Q113" i="1"/>
  <c r="P114" i="1"/>
  <c r="Q114" i="1"/>
  <c r="P115" i="1"/>
  <c r="Q115" i="1"/>
  <c r="P116" i="1"/>
  <c r="Q116" i="1"/>
  <c r="P117" i="1"/>
  <c r="Q117" i="1"/>
  <c r="P118" i="1"/>
  <c r="Q118" i="1"/>
  <c r="P119" i="1"/>
  <c r="Q119" i="1"/>
  <c r="P120" i="1"/>
  <c r="Q120" i="1"/>
  <c r="P121" i="1"/>
  <c r="Q121" i="1"/>
  <c r="P122" i="1"/>
  <c r="Q122" i="1"/>
  <c r="P123" i="1"/>
  <c r="Q123" i="1"/>
  <c r="P124" i="1"/>
  <c r="Q124" i="1"/>
  <c r="P125" i="1"/>
  <c r="Q125" i="1"/>
  <c r="P126" i="1"/>
  <c r="Q126" i="1"/>
  <c r="P127" i="1"/>
  <c r="Q127" i="1"/>
  <c r="P128" i="1"/>
  <c r="Q128" i="1"/>
  <c r="P129" i="1"/>
  <c r="Q129" i="1"/>
  <c r="P130" i="1"/>
  <c r="Q130" i="1"/>
  <c r="P131" i="1"/>
  <c r="Q131" i="1"/>
  <c r="P132" i="1"/>
  <c r="Q132" i="1"/>
  <c r="P133" i="1"/>
  <c r="Q133" i="1"/>
  <c r="P134" i="1"/>
  <c r="Q134" i="1"/>
  <c r="P135" i="1"/>
  <c r="Q135" i="1"/>
  <c r="P136" i="1"/>
  <c r="Q136" i="1"/>
  <c r="P137" i="1"/>
  <c r="Q137" i="1"/>
  <c r="P138" i="1"/>
  <c r="Q138" i="1"/>
  <c r="P139" i="1"/>
  <c r="Q139" i="1"/>
  <c r="P140" i="1"/>
  <c r="Q140" i="1"/>
  <c r="P141" i="1"/>
  <c r="Q141" i="1"/>
  <c r="P142" i="1"/>
  <c r="Q142" i="1"/>
  <c r="P143" i="1"/>
  <c r="Q143" i="1"/>
  <c r="P144" i="1"/>
  <c r="Q144" i="1"/>
  <c r="P145" i="1"/>
  <c r="Q145" i="1"/>
  <c r="P146" i="1"/>
  <c r="Q146" i="1"/>
  <c r="P147" i="1"/>
  <c r="Q147" i="1"/>
  <c r="P148" i="1"/>
  <c r="Q148" i="1"/>
  <c r="P149" i="1"/>
  <c r="Q149" i="1"/>
  <c r="P150" i="1"/>
  <c r="Q150" i="1"/>
  <c r="P151" i="1"/>
  <c r="Q151" i="1"/>
  <c r="P152" i="1"/>
  <c r="Q152" i="1"/>
  <c r="P153" i="1"/>
  <c r="Q153" i="1"/>
  <c r="P154" i="1"/>
  <c r="Q154" i="1"/>
  <c r="P159" i="1"/>
  <c r="Q159" i="1"/>
  <c r="P157" i="1"/>
  <c r="Q157" i="1"/>
  <c r="P158" i="1"/>
  <c r="Q158" i="1"/>
  <c r="P156" i="1"/>
  <c r="Q156" i="1"/>
  <c r="P155" i="1"/>
  <c r="Q155" i="1"/>
  <c r="Q3" i="1"/>
  <c r="P3" i="1"/>
  <c r="L159" i="1"/>
  <c r="M159" i="1"/>
  <c r="N159" i="1"/>
  <c r="O159" i="1"/>
  <c r="L157" i="1"/>
  <c r="M157" i="1"/>
  <c r="N157" i="1"/>
  <c r="O157" i="1"/>
  <c r="L158" i="1"/>
  <c r="M158" i="1"/>
  <c r="N158" i="1"/>
  <c r="O158" i="1"/>
  <c r="L156" i="1"/>
  <c r="M156" i="1"/>
  <c r="N156" i="1"/>
  <c r="O156" i="1"/>
  <c r="L155" i="1"/>
  <c r="M155" i="1"/>
  <c r="N155" i="1"/>
  <c r="O155" i="1"/>
  <c r="O154" i="1" l="1"/>
  <c r="O150" i="1"/>
  <c r="O151" i="1"/>
  <c r="O152" i="1"/>
  <c r="O148" i="1"/>
  <c r="O149" i="1"/>
  <c r="O145" i="1"/>
  <c r="O146" i="1"/>
  <c r="O147" i="1"/>
  <c r="O144" i="1"/>
  <c r="O143" i="1"/>
  <c r="O142" i="1"/>
  <c r="O140" i="1"/>
  <c r="O141" i="1"/>
  <c r="O137" i="1"/>
  <c r="O138" i="1"/>
  <c r="O139" i="1"/>
  <c r="O135" i="1"/>
  <c r="O136" i="1"/>
  <c r="O133" i="1"/>
  <c r="O134" i="1"/>
  <c r="O129" i="1"/>
  <c r="O130" i="1"/>
  <c r="O131" i="1"/>
  <c r="O132" i="1"/>
  <c r="O127" i="1"/>
  <c r="O128" i="1"/>
  <c r="O126" i="1"/>
  <c r="O124" i="1"/>
  <c r="O125" i="1"/>
  <c r="O123" i="1"/>
  <c r="O121" i="1"/>
  <c r="O122" i="1"/>
  <c r="O120" i="1"/>
  <c r="O117" i="1"/>
  <c r="O118" i="1"/>
  <c r="O119" i="1"/>
  <c r="O116" i="1"/>
  <c r="O115" i="1"/>
  <c r="O114" i="1"/>
  <c r="O111" i="1"/>
  <c r="O112" i="1"/>
  <c r="O113" i="1"/>
  <c r="O110" i="1"/>
  <c r="O109" i="1"/>
  <c r="O108" i="1"/>
  <c r="O104" i="1"/>
  <c r="O105" i="1"/>
  <c r="O106" i="1"/>
  <c r="O107" i="1"/>
  <c r="O103" i="1"/>
  <c r="O102" i="1"/>
  <c r="O99" i="1"/>
  <c r="O100" i="1"/>
  <c r="O101" i="1"/>
  <c r="O97" i="1"/>
  <c r="O98" i="1"/>
  <c r="O95" i="1"/>
  <c r="O96" i="1"/>
  <c r="O91" i="1"/>
  <c r="O92" i="1"/>
  <c r="O93" i="1"/>
  <c r="O94" i="1"/>
  <c r="O89" i="1"/>
  <c r="O90" i="1"/>
  <c r="O88" i="1"/>
  <c r="O87" i="1"/>
  <c r="O83" i="1"/>
  <c r="O84" i="1"/>
  <c r="O85" i="1"/>
  <c r="O86" i="1"/>
  <c r="O81" i="1"/>
  <c r="O82" i="1"/>
  <c r="O77" i="1"/>
  <c r="O78" i="1"/>
  <c r="O79" i="1"/>
  <c r="O80" i="1"/>
  <c r="O75" i="1"/>
  <c r="O76" i="1"/>
  <c r="O72" i="1"/>
  <c r="O73" i="1"/>
  <c r="O74" i="1"/>
  <c r="O68" i="1"/>
  <c r="O69" i="1"/>
  <c r="O70" i="1"/>
  <c r="O71" i="1"/>
  <c r="O66" i="1"/>
  <c r="O67" i="1"/>
  <c r="O64" i="1"/>
  <c r="O65" i="1"/>
  <c r="O63" i="1"/>
  <c r="O61" i="1"/>
  <c r="O62" i="1"/>
  <c r="O60" i="1"/>
  <c r="O59" i="1"/>
  <c r="O55" i="1"/>
  <c r="O56" i="1"/>
  <c r="O57" i="1"/>
  <c r="O58" i="1"/>
  <c r="O49" i="1"/>
  <c r="O50" i="1"/>
  <c r="O51" i="1"/>
  <c r="O52" i="1"/>
  <c r="O53" i="1"/>
  <c r="O54" i="1"/>
  <c r="O48" i="1"/>
  <c r="O46" i="1"/>
  <c r="O47" i="1"/>
  <c r="O45" i="1"/>
  <c r="O40" i="1"/>
  <c r="O41" i="1"/>
  <c r="O42" i="1"/>
  <c r="O43" i="1"/>
  <c r="O44" i="1"/>
  <c r="O39" i="1"/>
  <c r="O38" i="1"/>
  <c r="O36" i="1"/>
  <c r="O37" i="1"/>
  <c r="O34" i="1"/>
  <c r="O35" i="1"/>
  <c r="O32" i="1"/>
  <c r="O33" i="1"/>
  <c r="O31" i="1"/>
  <c r="O29" i="1"/>
  <c r="O30" i="1"/>
  <c r="O28" i="1"/>
  <c r="O27" i="1"/>
  <c r="O21" i="1"/>
  <c r="O22" i="1"/>
  <c r="O23" i="1"/>
  <c r="O24" i="1"/>
  <c r="O25" i="1"/>
  <c r="O26" i="1"/>
  <c r="O18" i="1"/>
  <c r="O19" i="1"/>
  <c r="O20" i="1"/>
  <c r="O16" i="1"/>
  <c r="O17" i="1"/>
  <c r="O14" i="1"/>
  <c r="O15" i="1"/>
  <c r="O10" i="1"/>
  <c r="O11" i="1"/>
  <c r="O12" i="1"/>
  <c r="O13" i="1"/>
  <c r="O8" i="1"/>
  <c r="O9" i="1"/>
  <c r="O7" i="1"/>
  <c r="O5" i="1"/>
  <c r="O6" i="1"/>
  <c r="O3" i="1"/>
  <c r="O4" i="1"/>
  <c r="O153" i="1"/>
  <c r="N154" i="1" l="1"/>
  <c r="N150" i="1"/>
  <c r="N151" i="1"/>
  <c r="N152" i="1"/>
  <c r="N148" i="1"/>
  <c r="N149" i="1"/>
  <c r="N145" i="1"/>
  <c r="N146" i="1"/>
  <c r="N147" i="1"/>
  <c r="N144" i="1"/>
  <c r="N143" i="1"/>
  <c r="N142" i="1"/>
  <c r="N140" i="1"/>
  <c r="N141" i="1"/>
  <c r="N137" i="1"/>
  <c r="N138" i="1"/>
  <c r="N139" i="1"/>
  <c r="N135" i="1"/>
  <c r="N136" i="1"/>
  <c r="N133" i="1"/>
  <c r="N134" i="1"/>
  <c r="N129" i="1"/>
  <c r="N130" i="1"/>
  <c r="N131" i="1"/>
  <c r="N132" i="1"/>
  <c r="N127" i="1"/>
  <c r="N128" i="1"/>
  <c r="N126" i="1"/>
  <c r="N124" i="1"/>
  <c r="N125" i="1"/>
  <c r="N123" i="1"/>
  <c r="N121" i="1"/>
  <c r="N122" i="1"/>
  <c r="N120" i="1"/>
  <c r="N117" i="1"/>
  <c r="N118" i="1"/>
  <c r="N119" i="1"/>
  <c r="N116" i="1"/>
  <c r="N115" i="1"/>
  <c r="N114" i="1"/>
  <c r="N111" i="1"/>
  <c r="N112" i="1"/>
  <c r="N113" i="1"/>
  <c r="N110" i="1"/>
  <c r="N109" i="1"/>
  <c r="N108" i="1"/>
  <c r="N104" i="1"/>
  <c r="N105" i="1"/>
  <c r="N106" i="1"/>
  <c r="N107" i="1"/>
  <c r="N103" i="1"/>
  <c r="N102" i="1"/>
  <c r="N99" i="1"/>
  <c r="N100" i="1"/>
  <c r="N101" i="1"/>
  <c r="N97" i="1"/>
  <c r="N98" i="1"/>
  <c r="N95" i="1"/>
  <c r="N96" i="1"/>
  <c r="N91" i="1"/>
  <c r="N92" i="1"/>
  <c r="N93" i="1"/>
  <c r="N94" i="1"/>
  <c r="N89" i="1"/>
  <c r="N90" i="1"/>
  <c r="N88" i="1"/>
  <c r="N87" i="1"/>
  <c r="N83" i="1"/>
  <c r="N84" i="1"/>
  <c r="N85" i="1"/>
  <c r="N86" i="1"/>
  <c r="N81" i="1"/>
  <c r="N82" i="1"/>
  <c r="N77" i="1"/>
  <c r="N78" i="1"/>
  <c r="N79" i="1"/>
  <c r="N80" i="1"/>
  <c r="N75" i="1"/>
  <c r="N76" i="1"/>
  <c r="N72" i="1"/>
  <c r="N73" i="1"/>
  <c r="N74" i="1"/>
  <c r="N68" i="1"/>
  <c r="N69" i="1"/>
  <c r="N70" i="1"/>
  <c r="N71" i="1"/>
  <c r="N66" i="1"/>
  <c r="N67" i="1"/>
  <c r="N64" i="1"/>
  <c r="N65" i="1"/>
  <c r="N63" i="1"/>
  <c r="N61" i="1"/>
  <c r="N62" i="1"/>
  <c r="N60" i="1"/>
  <c r="N59" i="1"/>
  <c r="N55" i="1"/>
  <c r="N56" i="1"/>
  <c r="N57" i="1"/>
  <c r="N58" i="1"/>
  <c r="N49" i="1"/>
  <c r="N50" i="1"/>
  <c r="N51" i="1"/>
  <c r="N52" i="1"/>
  <c r="N53" i="1"/>
  <c r="N54" i="1"/>
  <c r="N48" i="1"/>
  <c r="N46" i="1"/>
  <c r="N47" i="1"/>
  <c r="N45" i="1"/>
  <c r="N40" i="1"/>
  <c r="N41" i="1"/>
  <c r="N42" i="1"/>
  <c r="N43" i="1"/>
  <c r="N44" i="1"/>
  <c r="N39" i="1"/>
  <c r="N38" i="1"/>
  <c r="N36" i="1"/>
  <c r="N37" i="1"/>
  <c r="N34" i="1"/>
  <c r="N35" i="1"/>
  <c r="N32" i="1"/>
  <c r="N33" i="1"/>
  <c r="N31" i="1"/>
  <c r="N29" i="1"/>
  <c r="N30" i="1"/>
  <c r="N28" i="1"/>
  <c r="N27" i="1"/>
  <c r="N21" i="1"/>
  <c r="N22" i="1"/>
  <c r="N23" i="1"/>
  <c r="N24" i="1"/>
  <c r="N25" i="1"/>
  <c r="N26" i="1"/>
  <c r="N18" i="1"/>
  <c r="N19" i="1"/>
  <c r="N20" i="1"/>
  <c r="N16" i="1"/>
  <c r="N17" i="1"/>
  <c r="N14" i="1"/>
  <c r="N15" i="1"/>
  <c r="N10" i="1"/>
  <c r="N11" i="1"/>
  <c r="N12" i="1"/>
  <c r="N13" i="1"/>
  <c r="N8" i="1"/>
  <c r="N9" i="1"/>
  <c r="N7" i="1"/>
  <c r="N5" i="1"/>
  <c r="N6" i="1"/>
  <c r="N3" i="1"/>
  <c r="N4" i="1"/>
  <c r="N153" i="1"/>
  <c r="M154" i="1"/>
  <c r="M150" i="1"/>
  <c r="M151" i="1"/>
  <c r="M152" i="1"/>
  <c r="M148" i="1"/>
  <c r="M149" i="1"/>
  <c r="M145" i="1"/>
  <c r="M146" i="1"/>
  <c r="M147" i="1"/>
  <c r="M144" i="1"/>
  <c r="M143" i="1"/>
  <c r="M142" i="1"/>
  <c r="M140" i="1"/>
  <c r="M141" i="1"/>
  <c r="M137" i="1"/>
  <c r="M138" i="1"/>
  <c r="M139" i="1"/>
  <c r="M135" i="1"/>
  <c r="M136" i="1"/>
  <c r="M133" i="1"/>
  <c r="M134" i="1"/>
  <c r="M129" i="1"/>
  <c r="M130" i="1"/>
  <c r="M131" i="1"/>
  <c r="M132" i="1"/>
  <c r="M127" i="1"/>
  <c r="M128" i="1"/>
  <c r="M126" i="1"/>
  <c r="M124" i="1"/>
  <c r="M125" i="1"/>
  <c r="M123" i="1"/>
  <c r="M121" i="1"/>
  <c r="M122" i="1"/>
  <c r="M120" i="1"/>
  <c r="M117" i="1"/>
  <c r="M118" i="1"/>
  <c r="M119" i="1"/>
  <c r="M116" i="1"/>
  <c r="M115" i="1"/>
  <c r="M114" i="1"/>
  <c r="M111" i="1"/>
  <c r="M112" i="1"/>
  <c r="M113" i="1"/>
  <c r="M110" i="1"/>
  <c r="M109" i="1"/>
  <c r="M108" i="1"/>
  <c r="M104" i="1"/>
  <c r="M105" i="1"/>
  <c r="M106" i="1"/>
  <c r="M107" i="1"/>
  <c r="M103" i="1"/>
  <c r="M102" i="1"/>
  <c r="M99" i="1"/>
  <c r="M100" i="1"/>
  <c r="M101" i="1"/>
  <c r="M97" i="1"/>
  <c r="M98" i="1"/>
  <c r="M95" i="1"/>
  <c r="M96" i="1"/>
  <c r="M91" i="1"/>
  <c r="M92" i="1"/>
  <c r="M93" i="1"/>
  <c r="M94" i="1"/>
  <c r="M89" i="1"/>
  <c r="M90" i="1"/>
  <c r="M88" i="1"/>
  <c r="M87" i="1"/>
  <c r="M83" i="1"/>
  <c r="M84" i="1"/>
  <c r="M85" i="1"/>
  <c r="M86" i="1"/>
  <c r="M81" i="1"/>
  <c r="M82" i="1"/>
  <c r="M77" i="1"/>
  <c r="M78" i="1"/>
  <c r="M79" i="1"/>
  <c r="M80" i="1"/>
  <c r="M75" i="1"/>
  <c r="M76" i="1"/>
  <c r="M72" i="1"/>
  <c r="M73" i="1"/>
  <c r="M74" i="1"/>
  <c r="M68" i="1"/>
  <c r="M69" i="1"/>
  <c r="M70" i="1"/>
  <c r="M71" i="1"/>
  <c r="M66" i="1"/>
  <c r="M67" i="1"/>
  <c r="M64" i="1"/>
  <c r="M65" i="1"/>
  <c r="M63" i="1"/>
  <c r="M61" i="1"/>
  <c r="M62" i="1"/>
  <c r="M60" i="1"/>
  <c r="M59" i="1"/>
  <c r="M55" i="1"/>
  <c r="M56" i="1"/>
  <c r="M57" i="1"/>
  <c r="M58" i="1"/>
  <c r="M49" i="1"/>
  <c r="M50" i="1"/>
  <c r="M51" i="1"/>
  <c r="M52" i="1"/>
  <c r="M53" i="1"/>
  <c r="M54" i="1"/>
  <c r="M48" i="1"/>
  <c r="M46" i="1"/>
  <c r="M47" i="1"/>
  <c r="M45" i="1"/>
  <c r="M40" i="1"/>
  <c r="M41" i="1"/>
  <c r="M42" i="1"/>
  <c r="M43" i="1"/>
  <c r="M44" i="1"/>
  <c r="M39" i="1"/>
  <c r="M38" i="1"/>
  <c r="M36" i="1"/>
  <c r="M37" i="1"/>
  <c r="M34" i="1"/>
  <c r="M35" i="1"/>
  <c r="M32" i="1"/>
  <c r="M33" i="1"/>
  <c r="M31" i="1"/>
  <c r="M29" i="1"/>
  <c r="M30" i="1"/>
  <c r="M28" i="1"/>
  <c r="M27" i="1"/>
  <c r="M21" i="1"/>
  <c r="M22" i="1"/>
  <c r="M23" i="1"/>
  <c r="M24" i="1"/>
  <c r="M25" i="1"/>
  <c r="M26" i="1"/>
  <c r="M18" i="1"/>
  <c r="M19" i="1"/>
  <c r="M20" i="1"/>
  <c r="M16" i="1"/>
  <c r="M17" i="1"/>
  <c r="M14" i="1"/>
  <c r="M15" i="1"/>
  <c r="M10" i="1"/>
  <c r="M11" i="1"/>
  <c r="M12" i="1"/>
  <c r="M13" i="1"/>
  <c r="M8" i="1"/>
  <c r="M9" i="1"/>
  <c r="M7" i="1"/>
  <c r="M5" i="1"/>
  <c r="M6" i="1"/>
  <c r="M3" i="1"/>
  <c r="M4" i="1"/>
  <c r="M153" i="1"/>
  <c r="L154" i="1"/>
  <c r="L150" i="1"/>
  <c r="L151" i="1"/>
  <c r="L152" i="1"/>
  <c r="L148" i="1"/>
  <c r="L149" i="1"/>
  <c r="L145" i="1"/>
  <c r="L146" i="1"/>
  <c r="L147" i="1"/>
  <c r="L144" i="1"/>
  <c r="L143" i="1"/>
  <c r="L142" i="1"/>
  <c r="L140" i="1"/>
  <c r="L141" i="1"/>
  <c r="L137" i="1"/>
  <c r="L138" i="1"/>
  <c r="L139" i="1"/>
  <c r="L135" i="1"/>
  <c r="L136" i="1"/>
  <c r="L133" i="1"/>
  <c r="L134" i="1"/>
  <c r="L129" i="1"/>
  <c r="L130" i="1"/>
  <c r="L131" i="1"/>
  <c r="L132" i="1"/>
  <c r="L127" i="1"/>
  <c r="L128" i="1"/>
  <c r="L126" i="1"/>
  <c r="L124" i="1"/>
  <c r="L125" i="1"/>
  <c r="L123" i="1"/>
  <c r="L121" i="1"/>
  <c r="L122" i="1"/>
  <c r="L120" i="1"/>
  <c r="L117" i="1"/>
  <c r="L118" i="1"/>
  <c r="L119" i="1"/>
  <c r="L116" i="1"/>
  <c r="L115" i="1"/>
  <c r="L114" i="1"/>
  <c r="L111" i="1"/>
  <c r="L112" i="1"/>
  <c r="L113" i="1"/>
  <c r="L110" i="1"/>
  <c r="L109" i="1"/>
  <c r="L108" i="1"/>
  <c r="L104" i="1"/>
  <c r="L105" i="1"/>
  <c r="L106" i="1"/>
  <c r="L107" i="1"/>
  <c r="L103" i="1"/>
  <c r="L102" i="1"/>
  <c r="L99" i="1"/>
  <c r="L100" i="1"/>
  <c r="L101" i="1"/>
  <c r="L97" i="1"/>
  <c r="L98" i="1"/>
  <c r="L95" i="1"/>
  <c r="L96" i="1"/>
  <c r="L91" i="1"/>
  <c r="L92" i="1"/>
  <c r="L93" i="1"/>
  <c r="L94" i="1"/>
  <c r="L89" i="1"/>
  <c r="L90" i="1"/>
  <c r="L88" i="1"/>
  <c r="L87" i="1"/>
  <c r="L83" i="1"/>
  <c r="L84" i="1"/>
  <c r="L85" i="1"/>
  <c r="L86" i="1"/>
  <c r="L81" i="1"/>
  <c r="L82" i="1"/>
  <c r="L77" i="1"/>
  <c r="L78" i="1"/>
  <c r="L79" i="1"/>
  <c r="L80" i="1"/>
  <c r="L75" i="1"/>
  <c r="L76" i="1"/>
  <c r="L72" i="1"/>
  <c r="L73" i="1"/>
  <c r="L74" i="1"/>
  <c r="L68" i="1"/>
  <c r="L69" i="1"/>
  <c r="L70" i="1"/>
  <c r="L71" i="1"/>
  <c r="L66" i="1"/>
  <c r="L67" i="1"/>
  <c r="L64" i="1"/>
  <c r="L65" i="1"/>
  <c r="L63" i="1"/>
  <c r="L61" i="1"/>
  <c r="L62" i="1"/>
  <c r="L60" i="1"/>
  <c r="L59" i="1"/>
  <c r="L55" i="1"/>
  <c r="L56" i="1"/>
  <c r="L57" i="1"/>
  <c r="L58" i="1"/>
  <c r="L49" i="1"/>
  <c r="L50" i="1"/>
  <c r="L51" i="1"/>
  <c r="L52" i="1"/>
  <c r="L53" i="1"/>
  <c r="L54" i="1"/>
  <c r="L48" i="1"/>
  <c r="L46" i="1"/>
  <c r="L47" i="1"/>
  <c r="L45" i="1"/>
  <c r="L40" i="1"/>
  <c r="L41" i="1"/>
  <c r="L42" i="1"/>
  <c r="L43" i="1"/>
  <c r="L44" i="1"/>
  <c r="L39" i="1"/>
  <c r="L38" i="1"/>
  <c r="L36" i="1"/>
  <c r="L37" i="1"/>
  <c r="L34" i="1"/>
  <c r="L35" i="1"/>
  <c r="L32" i="1"/>
  <c r="L33" i="1"/>
  <c r="L31" i="1"/>
  <c r="L29" i="1"/>
  <c r="L30" i="1"/>
  <c r="L28" i="1"/>
  <c r="L27" i="1"/>
  <c r="L21" i="1"/>
  <c r="L22" i="1"/>
  <c r="L23" i="1"/>
  <c r="L24" i="1"/>
  <c r="L25" i="1"/>
  <c r="L26" i="1"/>
  <c r="L18" i="1"/>
  <c r="L19" i="1"/>
  <c r="L20" i="1"/>
  <c r="L16" i="1"/>
  <c r="L17" i="1"/>
  <c r="L14" i="1"/>
  <c r="L15" i="1"/>
  <c r="L10" i="1"/>
  <c r="L11" i="1"/>
  <c r="L12" i="1"/>
  <c r="L13" i="1"/>
  <c r="L8" i="1"/>
  <c r="L9" i="1"/>
  <c r="L7" i="1"/>
  <c r="L5" i="1"/>
  <c r="L6" i="1"/>
  <c r="L3" i="1"/>
  <c r="L4" i="1"/>
  <c r="L153" i="1"/>
</calcChain>
</file>

<file path=xl/sharedStrings.xml><?xml version="1.0" encoding="utf-8"?>
<sst xmlns="http://schemas.openxmlformats.org/spreadsheetml/2006/main" count="993" uniqueCount="261">
  <si>
    <t>AUD/CAD</t>
  </si>
  <si>
    <t>CITI</t>
  </si>
  <si>
    <t>short open</t>
  </si>
  <si>
    <t>Closed at market at 0.9919 (TOTW-M/T)</t>
  </si>
  <si>
    <t>Closed at market at 0.9792</t>
  </si>
  <si>
    <t>AUD/CHF</t>
  </si>
  <si>
    <t>JP MORGAN</t>
  </si>
  <si>
    <t>Hit Profit-Stop at 0.7425</t>
  </si>
  <si>
    <t>AUD/JPY</t>
  </si>
  <si>
    <t>DEUTSCHE BANK</t>
  </si>
  <si>
    <t>Closed at market at 81.63</t>
  </si>
  <si>
    <t>BARCLAYS</t>
  </si>
  <si>
    <t>Closed at market at 81.89</t>
  </si>
  <si>
    <t>BOFA MERRILL LYNCH</t>
  </si>
  <si>
    <t>long open</t>
  </si>
  <si>
    <t>Stopped out at 81.00</t>
  </si>
  <si>
    <t>Closed at market at 81.95</t>
  </si>
  <si>
    <t>MORGAN STANLEY</t>
  </si>
  <si>
    <t>Closed at market at 81.80</t>
  </si>
  <si>
    <t>Stopped out at 82.10</t>
  </si>
  <si>
    <t>AUD/NZD</t>
  </si>
  <si>
    <t>TD BANK</t>
  </si>
  <si>
    <t>Stopped out at 1.0600 (M/T)</t>
  </si>
  <si>
    <t>ANZ</t>
  </si>
  <si>
    <t>Hit Target at 1.0800</t>
  </si>
  <si>
    <t>short limit</t>
  </si>
  <si>
    <t>Canceled</t>
  </si>
  <si>
    <t>AUD/USD</t>
  </si>
  <si>
    <t>UOB</t>
  </si>
  <si>
    <t>Stopped out at 0.7770 (S/T)</t>
  </si>
  <si>
    <t>THOMSON REUTERS IFR</t>
  </si>
  <si>
    <t>Hit Profit-Stop at 0.7735</t>
  </si>
  <si>
    <t>Hit Profit-Stop at 0.7770</t>
  </si>
  <si>
    <t>Closed at market at 0.7514</t>
  </si>
  <si>
    <t>Closed at market at 0.7463</t>
  </si>
  <si>
    <t>Closed at market at 0.7556</t>
  </si>
  <si>
    <t>Hit Profit-Stop 0.7555</t>
  </si>
  <si>
    <t>long limit</t>
  </si>
  <si>
    <t>Stopped out at 0.7625</t>
  </si>
  <si>
    <t>Stopped out at 0.7585</t>
  </si>
  <si>
    <t>Stopped out at 0.7475</t>
  </si>
  <si>
    <t>Hit Profit-Stop 0.7420</t>
  </si>
  <si>
    <t>Stopped out at 0.7450</t>
  </si>
  <si>
    <t>CAD/CHF</t>
  </si>
  <si>
    <t>Closed at market at 0.7666</t>
  </si>
  <si>
    <t>CAD/JPY</t>
  </si>
  <si>
    <t>Closed at market at 82.33</t>
  </si>
  <si>
    <t>Stopped out at 86.85</t>
  </si>
  <si>
    <t>Hit Profit-Stop 83.95</t>
  </si>
  <si>
    <t>CHF/JPY</t>
  </si>
  <si>
    <t>Hit Profit-Stop at 111.84</t>
  </si>
  <si>
    <t>Closed at market at 111.66</t>
  </si>
  <si>
    <t>Closed at market at 110.60</t>
  </si>
  <si>
    <t>EUR/AUD</t>
  </si>
  <si>
    <t>Closed at market at 1.6085</t>
  </si>
  <si>
    <t>Closed at market at 1.5981</t>
  </si>
  <si>
    <t>Closed at market at 1.6114</t>
  </si>
  <si>
    <t>Hit Profit-Stop 1.5700</t>
  </si>
  <si>
    <t>EUR/CAD</t>
  </si>
  <si>
    <t>Closed at market at 1.5630</t>
  </si>
  <si>
    <t>EUR/CHF</t>
  </si>
  <si>
    <t>NOMURA</t>
  </si>
  <si>
    <t>Hit Profit-Stop at 1.1980</t>
  </si>
  <si>
    <t>BNP PARIBAS</t>
  </si>
  <si>
    <t>Hit Target at 1.1800 (M/T)</t>
  </si>
  <si>
    <t>Closed at market at 1.1962</t>
  </si>
  <si>
    <t>Hit Profit-Stop 1.1650</t>
  </si>
  <si>
    <t>Stopped out at 1.1660</t>
  </si>
  <si>
    <t>EUR/GBP</t>
  </si>
  <si>
    <t>Closed at market at 0.8705</t>
  </si>
  <si>
    <t>Closed at market at 0.8668</t>
  </si>
  <si>
    <t>Stopped out at 0.8850</t>
  </si>
  <si>
    <t>CREDIT SUISSE</t>
  </si>
  <si>
    <t>Closed at market at 0.8799</t>
  </si>
  <si>
    <t>Stopped out at 0.8760</t>
  </si>
  <si>
    <t>Stopped out at 0.8725</t>
  </si>
  <si>
    <t>Closed at market at 0.8733</t>
  </si>
  <si>
    <t>Stopped out at 0.8825</t>
  </si>
  <si>
    <t>Stopped out at 0.8805</t>
  </si>
  <si>
    <t>Stopped out at 0.8785</t>
  </si>
  <si>
    <t>Hit Profit-Stop 0.8799</t>
  </si>
  <si>
    <t>Hit Target at 0.8855</t>
  </si>
  <si>
    <t>EUR/JPY</t>
  </si>
  <si>
    <t>Hit Target at 125.82</t>
  </si>
  <si>
    <t>Stopped out at 128.25</t>
  </si>
  <si>
    <t>Stopped out at 130.87</t>
  </si>
  <si>
    <t>Hit Profit-Stop 127.92</t>
  </si>
  <si>
    <t>EUR/NZD</t>
  </si>
  <si>
    <t>Closed at market at 1.6779</t>
  </si>
  <si>
    <t>EUR/USD</t>
  </si>
  <si>
    <t>Stopped out at 1.2260 (S/T)</t>
  </si>
  <si>
    <t>Closed at market at 1.2293 (TOTW-M/T)</t>
  </si>
  <si>
    <t>Stopped out at 1.2280</t>
  </si>
  <si>
    <t>Hit Target at 1.2345</t>
  </si>
  <si>
    <t>Closed at market at 1.2334</t>
  </si>
  <si>
    <t>Hit Profit-Stop at 1.2345</t>
  </si>
  <si>
    <t>Closed at market at 1.1574</t>
  </si>
  <si>
    <t>Stopped out at 1.2290</t>
  </si>
  <si>
    <t>Stopped out at 1.2195</t>
  </si>
  <si>
    <t>Closed at market at 1.1730</t>
  </si>
  <si>
    <t>Stopped out at 1.2050</t>
  </si>
  <si>
    <t>Hit Target at 1.1920</t>
  </si>
  <si>
    <t>Hit Profit-Stop at 1.2000</t>
  </si>
  <si>
    <t>Hit Profit-Stop at 1.1875</t>
  </si>
  <si>
    <t>Hit Target at 1.1580</t>
  </si>
  <si>
    <t>Stopped out at 1.1701</t>
  </si>
  <si>
    <t>Closed at 1.1735</t>
  </si>
  <si>
    <t>Hit Profit-Stop 1.1585</t>
  </si>
  <si>
    <t>Hit Target at 1.1550</t>
  </si>
  <si>
    <t>Hit Profit-Stop 1.1745</t>
  </si>
  <si>
    <t>Stopped out at 1.1675</t>
  </si>
  <si>
    <t>GBP/CAD</t>
  </si>
  <si>
    <t>Hit Target at 1.8300 (M/T)</t>
  </si>
  <si>
    <t>GBP/CHF</t>
  </si>
  <si>
    <t>Closed at market at 1.3371</t>
  </si>
  <si>
    <t>Stopped out at 1.3540</t>
  </si>
  <si>
    <t>GBP/JPY</t>
  </si>
  <si>
    <t>Closed at market at 147.70</t>
  </si>
  <si>
    <t>Stopped out at 149.60</t>
  </si>
  <si>
    <t>Stopped out at 146.50</t>
  </si>
  <si>
    <t>GBP/NZD</t>
  </si>
  <si>
    <t>Hit Profit-Stop at 1.9500</t>
  </si>
  <si>
    <t>GBP/USD</t>
  </si>
  <si>
    <t>Stopped out at 1.4075 (M/T)</t>
  </si>
  <si>
    <t>Closed at market at 1.4130 (TOTW-M/T)</t>
  </si>
  <si>
    <t>Stopped out at 1.4150</t>
  </si>
  <si>
    <t>Stopped out at 1.4060</t>
  </si>
  <si>
    <t>Stopped out at 1.3995</t>
  </si>
  <si>
    <t>Closed at market at 1.4195</t>
  </si>
  <si>
    <t>Stopped out at 1.4160</t>
  </si>
  <si>
    <t>Stopped out at 1.4365</t>
  </si>
  <si>
    <t>Stopped out at 1.3525</t>
  </si>
  <si>
    <t>Stopped out at 1.3480</t>
  </si>
  <si>
    <t>Closed at market at 1.3498</t>
  </si>
  <si>
    <t>Stopped out at 1.3455</t>
  </si>
  <si>
    <t>Stopped out at 1.3180</t>
  </si>
  <si>
    <t>Closed at market at 1.3242</t>
  </si>
  <si>
    <t>Stopped out at 1.3100</t>
  </si>
  <si>
    <t>Stopped out at 1.3155</t>
  </si>
  <si>
    <t>Stopped out at 1.3320</t>
  </si>
  <si>
    <t>NZD/CAD</t>
  </si>
  <si>
    <t>Closed at market at 0.9289</t>
  </si>
  <si>
    <t>Closed at market at 0.9015</t>
  </si>
  <si>
    <t>NZD/JPY</t>
  </si>
  <si>
    <t>Hit Target at 79.35</t>
  </si>
  <si>
    <t>NZD/USD</t>
  </si>
  <si>
    <t>Hit Profit-Stop at 0.6920</t>
  </si>
  <si>
    <t>Hit Profit-Stop at 0.7240</t>
  </si>
  <si>
    <t>Hit Profit-Stop at 0.7215</t>
  </si>
  <si>
    <t>Hit Target at 0.7185</t>
  </si>
  <si>
    <t>USD/CAD</t>
  </si>
  <si>
    <t>Stopped out at 1.2750</t>
  </si>
  <si>
    <t>GOLDMAN SACHS</t>
  </si>
  <si>
    <t>Stopped out at 1.3300</t>
  </si>
  <si>
    <t>Stopped out at 1.3050</t>
  </si>
  <si>
    <t>USD/CHF</t>
  </si>
  <si>
    <t>Closed at market at 0.9912</t>
  </si>
  <si>
    <t>USD/JPY</t>
  </si>
  <si>
    <t>Hit Profit-Stop at 106.50 (S/T)</t>
  </si>
  <si>
    <t>Stopped out at 106.68</t>
  </si>
  <si>
    <t>Hit Target at 110.00</t>
  </si>
  <si>
    <t>Stopped out at 105.70</t>
  </si>
  <si>
    <t>Hit Profit-Stop at 106.95</t>
  </si>
  <si>
    <t>Closed at market at 109.08</t>
  </si>
  <si>
    <t>Stopped out at 109.70</t>
  </si>
  <si>
    <t>Closed at market at 110.77</t>
  </si>
  <si>
    <t>Stopped out at 110.30</t>
  </si>
  <si>
    <t>Hit Profit-Stop 110.25</t>
  </si>
  <si>
    <t>Stopped out at 109.85</t>
  </si>
  <si>
    <t>Closed at market at 109.90</t>
  </si>
  <si>
    <t>Stopped out at 112.10</t>
  </si>
  <si>
    <t>Stopped out at 109.35</t>
  </si>
  <si>
    <t>Closed at 110.20</t>
  </si>
  <si>
    <t>Closed at market at 110.11</t>
  </si>
  <si>
    <t>Stopped out at 111.05</t>
  </si>
  <si>
    <t>Инструмент</t>
  </si>
  <si>
    <t>Банк</t>
  </si>
  <si>
    <t>ТИП</t>
  </si>
  <si>
    <t>ЦЕНА ОТКРЫТИЯ</t>
  </si>
  <si>
    <t>ЦЕЛЬ</t>
  </si>
  <si>
    <t>STOP LOSS</t>
  </si>
  <si>
    <t>ОТКРЫТИЕ</t>
  </si>
  <si>
    <t>ЗАКРЫТИЕ</t>
  </si>
  <si>
    <t>Прибыль</t>
  </si>
  <si>
    <t>Comments</t>
  </si>
  <si>
    <t>Closed at market at 1.7379</t>
  </si>
  <si>
    <t>Общий итог</t>
  </si>
  <si>
    <t>ко-во сделок</t>
  </si>
  <si>
    <t xml:space="preserve"> Прибыль п.п.</t>
  </si>
  <si>
    <t>удержание позиции</t>
  </si>
  <si>
    <t>Среднее удержание позиции (дней)</t>
  </si>
  <si>
    <t>ANZ Итог</t>
  </si>
  <si>
    <t>BARCLAYS Итог</t>
  </si>
  <si>
    <t>BNP PARIBAS Итог</t>
  </si>
  <si>
    <t>BOFA MERRILL LYNCH Итог</t>
  </si>
  <si>
    <t>CITI Итог</t>
  </si>
  <si>
    <t>CREDIT SUISSE Итог</t>
  </si>
  <si>
    <t>DEUTSCHE BANK Итог</t>
  </si>
  <si>
    <t>GOLDMAN SACHS Итог</t>
  </si>
  <si>
    <t>JP MORGAN Итог</t>
  </si>
  <si>
    <t>MORGAN STANLEY Итог</t>
  </si>
  <si>
    <t>NOMURA Итог</t>
  </si>
  <si>
    <t>TD BANK Итог</t>
  </si>
  <si>
    <t>THOMSON REUTERS IFR Итог</t>
  </si>
  <si>
    <t>UOB Итог</t>
  </si>
  <si>
    <t>Ко-во прибыльных</t>
  </si>
  <si>
    <t>Ко-во Убыточных</t>
  </si>
  <si>
    <t xml:space="preserve"> Ко-во Убыточных</t>
  </si>
  <si>
    <t xml:space="preserve"> Ко-во прибыльных</t>
  </si>
  <si>
    <t>Всего позиций</t>
  </si>
  <si>
    <t xml:space="preserve"> Всего позиций</t>
  </si>
  <si>
    <t xml:space="preserve"> % приб.сделок</t>
  </si>
  <si>
    <t xml:space="preserve"> Прибыль</t>
  </si>
  <si>
    <t xml:space="preserve"> сред. удержание позиции</t>
  </si>
  <si>
    <t xml:space="preserve"> </t>
  </si>
  <si>
    <t>Stopped out at 111.50</t>
  </si>
  <si>
    <t>Closed at market at 1.1649</t>
  </si>
  <si>
    <t>Hit Profit-Stop 112.42</t>
  </si>
  <si>
    <t>Closed at market at 1.1721</t>
  </si>
  <si>
    <t>Stopped out at 1.3265</t>
  </si>
  <si>
    <t>ВаловаяПрибыль</t>
  </si>
  <si>
    <t xml:space="preserve"> ВаловаяПрибыль</t>
  </si>
  <si>
    <t>ВаловыйУбыток</t>
  </si>
  <si>
    <t xml:space="preserve"> ВаловыйУбыток</t>
  </si>
  <si>
    <t xml:space="preserve"> ПрофитФактор</t>
  </si>
  <si>
    <t>Hit Profit-Stop 1.3100</t>
  </si>
  <si>
    <t>Hit Profit-Stop 0.9905</t>
  </si>
  <si>
    <t>Closed at market at 130.89</t>
  </si>
  <si>
    <t>Stopped out at 111.60</t>
  </si>
  <si>
    <t>Hit Profit-Stop 0.8915</t>
  </si>
  <si>
    <t>Closed at 1.1695</t>
  </si>
  <si>
    <t>Closed at market at 1.0891</t>
  </si>
  <si>
    <t>Stopped out at 1.1750</t>
  </si>
  <si>
    <t>Stopped out at 110.89</t>
  </si>
  <si>
    <t>Stopped out at 111.50 (S/T)</t>
  </si>
  <si>
    <t>Closed at market at 1.1374</t>
  </si>
  <si>
    <t>Closed at 1.3050</t>
  </si>
  <si>
    <t>Closed at market at 0.8942</t>
  </si>
  <si>
    <t>Closed at market at 80.73</t>
  </si>
  <si>
    <t>Hit Profit-Stop 0.8930</t>
  </si>
  <si>
    <t>Stopped out at 1.1365</t>
  </si>
  <si>
    <t>Stopped out at 1.1500</t>
  </si>
  <si>
    <t>Stopped out at 1.1485</t>
  </si>
  <si>
    <t>Stopped out at 1.2780</t>
  </si>
  <si>
    <t>Stopped out at 0.9000</t>
  </si>
  <si>
    <t>Closed at market at 1.5061</t>
  </si>
  <si>
    <t>CRÉDIT AGRICOLE</t>
  </si>
  <si>
    <t>Hit Profit-Stop 1.3050</t>
  </si>
  <si>
    <t>Hit Profit-Stop 1.1295</t>
  </si>
  <si>
    <t>Closed at market at 110.99</t>
  </si>
  <si>
    <t>Stopped out at 111.55</t>
  </si>
  <si>
    <t>Stopped out at 1.2950</t>
  </si>
  <si>
    <t>Stopped out at 1.1710</t>
  </si>
  <si>
    <t>Hit Profit-Stop 0.7310</t>
  </si>
  <si>
    <t>Stopped out at 0.9005</t>
  </si>
  <si>
    <t>Hit Target at 1.1620</t>
  </si>
  <si>
    <t>Stopped out at 1.5100</t>
  </si>
  <si>
    <t>Stopped out at 1.1545</t>
  </si>
  <si>
    <t>Stopped out at 0.7335</t>
  </si>
  <si>
    <t>проверканазадвоение</t>
  </si>
  <si>
    <t>CRÉDIT AGRICOLE 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</si>
</sst>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Tahoma"/>
      <family val="2"/>
      <charset val="204"/>
    </font>
    <font>
      <b/>
      <sz val="12"/>
      <color theme="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9FF99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14" fontId="0" fillId="3" borderId="5" xfId="0" applyNumberFormat="1" applyFont="1" applyFill="1" applyBorder="1"/>
    <xf numFmtId="0" fontId="0" fillId="3" borderId="6" xfId="0" applyFont="1" applyFill="1" applyBorder="1"/>
    <xf numFmtId="0" fontId="0" fillId="0" borderId="4" xfId="0" applyFont="1" applyBorder="1"/>
    <xf numFmtId="0" fontId="0" fillId="0" borderId="5" xfId="0" applyFont="1" applyBorder="1"/>
    <xf numFmtId="14" fontId="0" fillId="0" borderId="5" xfId="0" applyNumberFormat="1" applyFont="1" applyBorder="1"/>
    <xf numFmtId="0" fontId="0" fillId="0" borderId="6" xfId="0" applyFont="1" applyBorder="1"/>
    <xf numFmtId="0" fontId="0" fillId="0" borderId="0" xfId="0" pivotButton="1"/>
    <xf numFmtId="0" fontId="0" fillId="0" borderId="0" xfId="0" applyNumberFormat="1"/>
    <xf numFmtId="0" fontId="1" fillId="2" borderId="0" xfId="0" applyFont="1" applyFill="1" applyBorder="1"/>
    <xf numFmtId="3" fontId="0" fillId="0" borderId="0" xfId="0" applyNumberFormat="1"/>
    <xf numFmtId="0" fontId="0" fillId="0" borderId="0" xfId="0" applyAlignment="1">
      <alignment wrapText="1"/>
    </xf>
    <xf numFmtId="10" fontId="0" fillId="0" borderId="0" xfId="0" applyNumberFormat="1"/>
    <xf numFmtId="0" fontId="0" fillId="0" borderId="0" xfId="0" applyAlignment="1">
      <alignment horizontal="center" vertical="center" wrapText="1"/>
    </xf>
    <xf numFmtId="0" fontId="0" fillId="4" borderId="0" xfId="0" applyFill="1"/>
    <xf numFmtId="0" fontId="0" fillId="4" borderId="0" xfId="0" applyNumberFormat="1" applyFill="1"/>
    <xf numFmtId="3" fontId="0" fillId="4" borderId="0" xfId="0" applyNumberFormat="1" applyFill="1"/>
    <xf numFmtId="0" fontId="0" fillId="0" borderId="1" xfId="0" applyFont="1" applyBorder="1"/>
    <xf numFmtId="0" fontId="0" fillId="0" borderId="2" xfId="0" applyFont="1" applyBorder="1"/>
    <xf numFmtId="14" fontId="0" fillId="0" borderId="2" xfId="0" applyNumberFormat="1" applyFont="1" applyBorder="1"/>
    <xf numFmtId="0" fontId="0" fillId="0" borderId="3" xfId="0" applyFont="1" applyBorder="1"/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/>
  </cellXfs>
  <cellStyles count="1">
    <cellStyle name="Обычный" xfId="0" builtinId="0"/>
  </cellStyles>
  <dxfs count="33">
    <dxf>
      <font>
        <color rgb="FF006100"/>
      </font>
      <fill>
        <patternFill>
          <bgColor rgb="FFC6EFCE"/>
        </patternFill>
      </fill>
    </dxf>
    <dxf>
      <numFmt numFmtId="4" formatCode="#,##0.00"/>
    </dxf>
    <dxf>
      <alignment horizontal="center"/>
    </dxf>
    <dxf>
      <numFmt numFmtId="4" formatCode="#,##0.00"/>
    </dxf>
    <dxf>
      <alignment horizontal="center"/>
    </dxf>
    <dxf>
      <numFmt numFmtId="4" formatCode="#,##0.00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vertical="center"/>
    </dxf>
    <dxf>
      <fill>
        <patternFill patternType="solid">
          <bgColor rgb="FF99FF99"/>
        </patternFill>
      </fill>
    </dxf>
    <dxf>
      <numFmt numFmtId="4" formatCode="#,##0.00"/>
    </dxf>
    <dxf>
      <alignment horizontal="center"/>
    </dxf>
    <dxf>
      <alignment wrapText="1"/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ahoma"/>
        <family val="2"/>
        <charset val="204"/>
        <scheme val="none"/>
      </font>
      <fill>
        <patternFill patternType="solid">
          <fgColor indexed="64"/>
          <bgColor rgb="FF00B050"/>
        </patternFill>
      </fill>
    </dxf>
    <dxf>
      <alignment vertical="center"/>
    </dxf>
    <dxf>
      <alignment horizontal="center"/>
    </dxf>
    <dxf>
      <alignment vertical="center"/>
    </dxf>
    <dxf>
      <alignment horizontal="center"/>
    </dxf>
    <dxf>
      <alignment wrapText="1"/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alignment wrapText="1"/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openxmlformats.org/officeDocument/2006/relationships/pivotCacheDefinition" Target="pivotCache/pivotCacheDefinition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4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3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2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43.691165972225" createdVersion="6" refreshedVersion="6" minRefreshableVersion="3" recordCount="192" xr:uid="{8EB38670-B003-4A10-A137-3EA7A0AE7F58}">
  <cacheSource type="worksheet">
    <worksheetSource ref="B2:L194" sheet="база"/>
  </cacheSource>
  <cacheFields count="11">
    <cacheField name="Инструмент" numFmtId="0">
      <sharedItems/>
    </cacheField>
    <cacheField name="Банк" numFmtId="0">
      <sharedItems count="16">
        <s v="THOMSON REUTERS IFR"/>
        <s v="CITI"/>
        <s v="NOMURA"/>
        <s v="UOB"/>
        <s v="BARCLAYS"/>
        <s v="MORGAN STANLEY"/>
        <s v="BOFA MERRILL LYNCH"/>
        <s v="CRÉDIT AGRICOLE"/>
        <s v="TD BANK"/>
        <s v="ANZ"/>
        <s v="DEUTSCHE BANK"/>
        <s v="JP MORGAN"/>
        <s v="BNP PARIBAS"/>
        <s v="CREDIT SUISSE"/>
        <s v="GOLDMAN SACHS"/>
        <s v="CREDIT AGRICOLE" u="1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8-24T00:00:00"/>
    </cacheField>
    <cacheField name="ЗАКРЫТИЕ" numFmtId="14">
      <sharedItems containsSemiMixedTypes="0" containsNonDate="0" containsDate="1" containsString="0" minDate="2018-03-16T00:00:00" maxDate="2018-09-01T00:00:00"/>
    </cacheField>
    <cacheField name="Comments" numFmtId="0">
      <sharedItems/>
    </cacheField>
    <cacheField name="Прибыль" numFmtId="0">
      <sharedItems containsSemiMixedTypes="0" containsString="0" containsNumber="1" minValue="-370" maxValue="771"/>
    </cacheField>
    <cacheField name="удержание позиции" numFmtId="0">
      <sharedItems containsSemiMixedTypes="0" containsString="0" containsNumber="1" containsInteger="1" minValue="0" maxValue="1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43.691383101854" createdVersion="6" refreshedVersion="6" minRefreshableVersion="3" recordCount="192" xr:uid="{7870B942-FF95-4271-B8DA-5E528A403630}">
  <cacheSource type="worksheet">
    <worksheetSource ref="B2:O194" sheet="база"/>
  </cacheSource>
  <cacheFields count="15">
    <cacheField name="Инструмент" numFmtId="0">
      <sharedItems/>
    </cacheField>
    <cacheField name="Банк" numFmtId="0">
      <sharedItems count="16">
        <s v="THOMSON REUTERS IFR"/>
        <s v="CITI"/>
        <s v="NOMURA"/>
        <s v="UOB"/>
        <s v="BARCLAYS"/>
        <s v="MORGAN STANLEY"/>
        <s v="BOFA MERRILL LYNCH"/>
        <s v="CRÉDIT AGRICOLE"/>
        <s v="TD BANK"/>
        <s v="ANZ"/>
        <s v="DEUTSCHE BANK"/>
        <s v="JP MORGAN"/>
        <s v="BNP PARIBAS"/>
        <s v="CREDIT SUISSE"/>
        <s v="GOLDMAN SACHS"/>
        <s v="CREDIT AGRICOLE" u="1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8-24T00:00:00"/>
    </cacheField>
    <cacheField name="ЗАКРЫТИЕ" numFmtId="14">
      <sharedItems containsSemiMixedTypes="0" containsNonDate="0" containsDate="1" containsString="0" minDate="2018-03-16T00:00:00" maxDate="2018-09-01T00:00:00"/>
    </cacheField>
    <cacheField name="Comments" numFmtId="0">
      <sharedItems/>
    </cacheField>
    <cacheField name="Прибыль" numFmtId="0">
      <sharedItems containsSemiMixedTypes="0" containsString="0" containsNumber="1" minValue="-370" maxValue="771"/>
    </cacheField>
    <cacheField name="удержание позиции" numFmtId="0">
      <sharedItems containsSemiMixedTypes="0" containsString="0" containsNumber="1" containsInteger="1" minValue="0" maxValue="126"/>
    </cacheField>
    <cacheField name="Ко-во прибыльных" numFmtId="0">
      <sharedItems containsSemiMixedTypes="0" containsString="0" containsNumber="1" containsInteger="1" minValue="0" maxValue="1"/>
    </cacheField>
    <cacheField name="Ко-во Убыточных" numFmtId="0">
      <sharedItems containsSemiMixedTypes="0" containsString="0" containsNumber="1" containsInteger="1" minValue="0" maxValue="1"/>
    </cacheField>
    <cacheField name="Всего позиций" numFmtId="0">
      <sharedItems containsSemiMixedTypes="0" containsString="0" containsNumber="1" containsInteger="1" minValue="0" maxValue="1"/>
    </cacheField>
    <cacheField name="% приб.сделок" numFmtId="0" formula="'Ко-во прибыльных'/'Всего позиций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43.691469212965" createdVersion="6" refreshedVersion="6" minRefreshableVersion="3" recordCount="192" xr:uid="{033B6C93-9B40-433A-B236-807063731259}">
  <cacheSource type="worksheet">
    <worksheetSource name="tbBD"/>
  </cacheSource>
  <cacheFields count="18">
    <cacheField name="Инструмент" numFmtId="0">
      <sharedItems/>
    </cacheField>
    <cacheField name="Банк" numFmtId="0">
      <sharedItems count="16">
        <s v="THOMSON REUTERS IFR"/>
        <s v="CITI"/>
        <s v="NOMURA"/>
        <s v="UOB"/>
        <s v="BARCLAYS"/>
        <s v="MORGAN STANLEY"/>
        <s v="BOFA MERRILL LYNCH"/>
        <s v="CRÉDIT AGRICOLE"/>
        <s v="TD BANK"/>
        <s v="ANZ"/>
        <s v="DEUTSCHE BANK"/>
        <s v="JP MORGAN"/>
        <s v="BNP PARIBAS"/>
        <s v="CREDIT SUISSE"/>
        <s v="GOLDMAN SACHS"/>
        <s v="CREDIT AGRICOLE" u="1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8-24T00:00:00"/>
    </cacheField>
    <cacheField name="ЗАКРЫТИЕ" numFmtId="14">
      <sharedItems containsSemiMixedTypes="0" containsNonDate="0" containsDate="1" containsString="0" minDate="2018-03-16T00:00:00" maxDate="2018-09-01T00:00:00"/>
    </cacheField>
    <cacheField name="Comments" numFmtId="0">
      <sharedItems/>
    </cacheField>
    <cacheField name="Прибыль" numFmtId="0">
      <sharedItems containsSemiMixedTypes="0" containsString="0" containsNumber="1" minValue="-370" maxValue="771"/>
    </cacheField>
    <cacheField name="удержание позиции" numFmtId="0">
      <sharedItems containsSemiMixedTypes="0" containsString="0" containsNumber="1" containsInteger="1" minValue="0" maxValue="126"/>
    </cacheField>
    <cacheField name="Ко-во прибыльных" numFmtId="0">
      <sharedItems containsSemiMixedTypes="0" containsString="0" containsNumber="1" containsInteger="1" minValue="0" maxValue="1"/>
    </cacheField>
    <cacheField name="Ко-во Убыточных" numFmtId="0">
      <sharedItems containsSemiMixedTypes="0" containsString="0" containsNumber="1" containsInteger="1" minValue="0" maxValue="1"/>
    </cacheField>
    <cacheField name="Всего позиций" numFmtId="0">
      <sharedItems containsSemiMixedTypes="0" containsString="0" containsNumber="1" containsInteger="1" minValue="0" maxValue="1"/>
    </cacheField>
    <cacheField name="ВаловаяПрибыль" numFmtId="0">
      <sharedItems containsSemiMixedTypes="0" containsString="0" containsNumber="1" minValue="0" maxValue="771"/>
    </cacheField>
    <cacheField name="ВаловыйУбыток" numFmtId="0">
      <sharedItems containsSemiMixedTypes="0" containsString="0" containsNumber="1" minValue="-370" maxValue="0"/>
    </cacheField>
    <cacheField name="проверканазадвоение" numFmtId="0">
      <sharedItems/>
    </cacheField>
    <cacheField name="ПрофитФактор" numFmtId="0" formula="ABS(ВаловаяПрибыль/ВаловыйУбыток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43.691573842596" createdVersion="6" refreshedVersion="6" minRefreshableVersion="3" recordCount="152" xr:uid="{97BD471F-5153-4005-9A5B-FB17BDEC820E}">
  <cacheSource type="worksheet">
    <worksheetSource ref="B2:L154" sheet="база"/>
  </cacheSource>
  <cacheFields count="11">
    <cacheField name="Инструмент" numFmtId="0">
      <sharedItems count="26">
        <s v="EUR/USD"/>
        <s v="GBP/CAD"/>
        <s v="GBP/USD"/>
        <s v="USD/JPY"/>
        <s v="AUD/USD"/>
        <s v="NZD/USD"/>
        <s v="GBP/NZD"/>
        <s v="GBP/CHF"/>
        <s v="AUD/NZD"/>
        <s v="AUD/JPY"/>
        <s v="EUR/CHF"/>
        <s v="AUD/CAD"/>
        <s v="CAD/JPY"/>
        <s v="CHF/JPY"/>
        <s v="EUR/AUD"/>
        <s v="EUR/CAD"/>
        <s v="AUD/CHF"/>
        <s v="EUR/GBP"/>
        <s v="NZD/CAD"/>
        <s v="NZD/JPY"/>
        <s v="CAD/CHF"/>
        <s v="GBP/JPY"/>
        <s v="USD/CAD"/>
        <s v="EUR/JPY"/>
        <s v="EUR/NZD"/>
        <s v="USD/CHF"/>
      </sharedItems>
    </cacheField>
    <cacheField name="Банк" numFmtId="0">
      <sharedItems count="16">
        <s v="THOMSON REUTERS IFR"/>
        <s v="CITI"/>
        <s v="NOMURA"/>
        <s v="UOB"/>
        <s v="BARCLAYS"/>
        <s v="MORGAN STANLEY"/>
        <s v="BOFA MERRILL LYNCH"/>
        <s v="CRÉDIT AGRICOLE"/>
        <s v="TD BANK"/>
        <s v="ANZ"/>
        <s v="DEUTSCHE BANK"/>
        <s v="JP MORGAN"/>
        <s v="BNP PARIBAS"/>
        <s v="CREDIT SUISSE"/>
        <s v="GOLDMAN SACHS"/>
        <s v="CREDIT AGRICOLE" u="1"/>
      </sharedItems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7-12T00:00:00"/>
    </cacheField>
    <cacheField name="ЗАКРЫТИЕ" numFmtId="14">
      <sharedItems containsSemiMixedTypes="0" containsNonDate="0" containsDate="1" containsString="0" minDate="2018-03-16T00:00:00" maxDate="2018-07-13T00:00:00"/>
    </cacheField>
    <cacheField name="Comments" numFmtId="0">
      <sharedItems/>
    </cacheField>
    <cacheField name="Прибыль" numFmtId="0">
      <sharedItems containsSemiMixedTypes="0" containsString="0" containsNumber="1" minValue="-295" maxValue="771"/>
    </cacheField>
    <cacheField name="удержание позиции" numFmtId="0">
      <sharedItems containsSemiMixedTypes="0" containsString="0" containsNumber="1" containsInteger="1" minValue="0" maxValue="1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yzhuk" refreshedDate="43343.693167245372" createdVersion="6" refreshedVersion="6" minRefreshableVersion="3" recordCount="152" xr:uid="{527FE18C-3BBB-4067-A7FB-63F9D112382D}">
  <cacheSource type="worksheet">
    <worksheetSource ref="B2:O154" sheet="база"/>
  </cacheSource>
  <cacheFields count="15">
    <cacheField name="Инструмент" numFmtId="0">
      <sharedItems count="26">
        <s v="EUR/USD"/>
        <s v="GBP/CAD"/>
        <s v="GBP/USD"/>
        <s v="USD/JPY"/>
        <s v="AUD/USD"/>
        <s v="NZD/USD"/>
        <s v="GBP/NZD"/>
        <s v="GBP/CHF"/>
        <s v="AUD/NZD"/>
        <s v="AUD/JPY"/>
        <s v="EUR/CHF"/>
        <s v="AUD/CAD"/>
        <s v="CAD/JPY"/>
        <s v="CHF/JPY"/>
        <s v="EUR/AUD"/>
        <s v="EUR/CAD"/>
        <s v="AUD/CHF"/>
        <s v="EUR/GBP"/>
        <s v="NZD/CAD"/>
        <s v="NZD/JPY"/>
        <s v="CAD/CHF"/>
        <s v="GBP/JPY"/>
        <s v="USD/CAD"/>
        <s v="EUR/JPY"/>
        <s v="EUR/NZD"/>
        <s v="USD/CHF"/>
      </sharedItems>
    </cacheField>
    <cacheField name="Банк" numFmtId="0">
      <sharedItems/>
    </cacheField>
    <cacheField name="ТИП" numFmtId="0">
      <sharedItems/>
    </cacheField>
    <cacheField name="ЦЕНА ОТКРЫТИЯ" numFmtId="0">
      <sharedItems containsSemiMixedTypes="0" containsString="0" containsNumber="1" minValue="0.72199999999999998" maxValue="150.19999999999999"/>
    </cacheField>
    <cacheField name="ЦЕЛЬ" numFmtId="0">
      <sharedItems containsSemiMixedTypes="0" containsString="0" containsNumber="1" minValue="0" maxValue="146.30000000000001"/>
    </cacheField>
    <cacheField name="STOP LOSS" numFmtId="0">
      <sharedItems containsSemiMixedTypes="0" containsString="0" containsNumber="1" minValue="0.69199999999999995" maxValue="150"/>
    </cacheField>
    <cacheField name="ОТКРЫТИЕ" numFmtId="14">
      <sharedItems containsSemiMixedTypes="0" containsNonDate="0" containsDate="1" containsString="0" minDate="2017-12-05T00:00:00" maxDate="2018-07-12T00:00:00"/>
    </cacheField>
    <cacheField name="ЗАКРЫТИЕ" numFmtId="14">
      <sharedItems containsSemiMixedTypes="0" containsNonDate="0" containsDate="1" containsString="0" minDate="2018-03-16T00:00:00" maxDate="2018-07-13T00:00:00"/>
    </cacheField>
    <cacheField name="Comments" numFmtId="0">
      <sharedItems/>
    </cacheField>
    <cacheField name="Прибыль" numFmtId="0">
      <sharedItems containsSemiMixedTypes="0" containsString="0" containsNumber="1" minValue="-295" maxValue="771"/>
    </cacheField>
    <cacheField name="удержание позиции" numFmtId="0">
      <sharedItems containsSemiMixedTypes="0" containsString="0" containsNumber="1" containsInteger="1" minValue="0" maxValue="126"/>
    </cacheField>
    <cacheField name="Ко-во прибыльных" numFmtId="0">
      <sharedItems containsSemiMixedTypes="0" containsString="0" containsNumber="1" containsInteger="1" minValue="0" maxValue="1"/>
    </cacheField>
    <cacheField name="Ко-во Убыточных" numFmtId="0">
      <sharedItems containsSemiMixedTypes="0" containsString="0" containsNumber="1" containsInteger="1" minValue="0" maxValue="1"/>
    </cacheField>
    <cacheField name="Всего позиций" numFmtId="0">
      <sharedItems containsSemiMixedTypes="0" containsString="0" containsNumber="1" containsInteger="1" minValue="0" maxValue="1"/>
    </cacheField>
    <cacheField name="% приб.сделок" numFmtId="0" formula="'Ко-во прибыльных'/'Всего позиций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2">
  <r>
    <s v="EUR/USD"/>
    <x v="0"/>
    <s v="long open"/>
    <n v="1.236"/>
    <n v="1.25"/>
    <n v="1.226"/>
    <d v="2018-03-08T00:00:00"/>
    <d v="2018-03-16T00:00:00"/>
    <s v="Stopped out at 1.2260 (S/T)"/>
    <n v="-100"/>
    <n v="8"/>
  </r>
  <r>
    <s v="EUR/USD"/>
    <x v="1"/>
    <s v="long open"/>
    <n v="1.2335"/>
    <n v="1.26"/>
    <n v="1.2250000000000001"/>
    <d v="2018-03-13T00:00:00"/>
    <d v="2018-03-16T00:00:00"/>
    <s v="Closed at market at 1.2293 (TOTW-M/T)"/>
    <n v="-42"/>
    <n v="3"/>
  </r>
  <r>
    <s v="GBP/CAD"/>
    <x v="2"/>
    <s v="long open"/>
    <n v="1.7833000000000001"/>
    <n v="1.83"/>
    <n v="1.79"/>
    <d v="2018-03-06T00:00:00"/>
    <d v="2018-03-19T00:00:00"/>
    <s v="Hit Target at 1.8300 (M/T)"/>
    <n v="467"/>
    <n v="13"/>
  </r>
  <r>
    <s v="GBP/USD"/>
    <x v="0"/>
    <s v="short open"/>
    <n v="1.3959999999999999"/>
    <n v="1.3714999999999999"/>
    <n v="1.4075"/>
    <d v="2018-03-13T00:00:00"/>
    <d v="2018-03-19T00:00:00"/>
    <s v="Stopped out at 1.4075 (M/T)"/>
    <n v="-115"/>
    <n v="6"/>
  </r>
  <r>
    <s v="USD/JPY"/>
    <x v="0"/>
    <s v="short open"/>
    <n v="106.65"/>
    <n v="105.05"/>
    <n v="106.5"/>
    <d v="2018-03-07T00:00:00"/>
    <d v="2018-03-20T00:00:00"/>
    <s v="Hit Profit-Stop at 106.50 (S/T)"/>
    <n v="15"/>
    <n v="13"/>
  </r>
  <r>
    <s v="AUD/USD"/>
    <x v="3"/>
    <s v="short open"/>
    <n v="0.77010000000000001"/>
    <n v="0.76"/>
    <n v="0.77700000000000002"/>
    <d v="2018-03-19T00:00:00"/>
    <d v="2018-03-21T00:00:00"/>
    <s v="Stopped out at 0.7770 (S/T)"/>
    <n v="-69"/>
    <n v="2"/>
  </r>
  <r>
    <s v="NZD/USD"/>
    <x v="4"/>
    <s v="short open"/>
    <n v="0.72199999999999998"/>
    <n v="0.71299999999999997"/>
    <n v="0.72150000000000003"/>
    <d v="2018-03-19T00:00:00"/>
    <d v="2018-03-21T00:00:00"/>
    <s v="Hit Profit-Stop at 0.7215"/>
    <n v="5"/>
    <n v="2"/>
  </r>
  <r>
    <s v="GBP/NZD"/>
    <x v="5"/>
    <s v="long open"/>
    <n v="1.9370000000000001"/>
    <n v="2.08"/>
    <n v="1.95"/>
    <d v="2018-03-19T00:00:00"/>
    <d v="2018-03-22T00:00:00"/>
    <s v="Hit Profit-Stop at 1.9500"/>
    <n v="130"/>
    <n v="3"/>
  </r>
  <r>
    <s v="GBP/USD"/>
    <x v="1"/>
    <s v="long open"/>
    <n v="1.4"/>
    <n v="1.43"/>
    <n v="1.38"/>
    <d v="2018-03-19T00:00:00"/>
    <d v="2018-03-22T00:00:00"/>
    <s v="Closed at market at 1.4130 (TOTW-M/T)"/>
    <n v="130"/>
    <n v="3"/>
  </r>
  <r>
    <s v="GBP/USD"/>
    <x v="0"/>
    <s v="short open"/>
    <n v="1.4065000000000001"/>
    <n v="0"/>
    <n v="1.4165000000000001"/>
    <d v="2018-03-20T00:00:00"/>
    <d v="2018-03-22T00:00:00"/>
    <s v="Stopped out at 1.4150"/>
    <n v="-85"/>
    <n v="2"/>
  </r>
  <r>
    <s v="NZD/USD"/>
    <x v="6"/>
    <s v="short open"/>
    <n v="0.73599999999999999"/>
    <n v="0.71"/>
    <n v="0.72399999999999998"/>
    <d v="2018-02-02T00:00:00"/>
    <d v="2018-03-22T00:00:00"/>
    <s v="Hit Profit-Stop at 0.7240"/>
    <n v="120"/>
    <n v="48"/>
  </r>
  <r>
    <s v="AUD/USD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</r>
  <r>
    <s v="GBP/CHF"/>
    <x v="7"/>
    <s v="long open"/>
    <n v="1.3055000000000001"/>
    <n v="1.36"/>
    <n v="1.28"/>
    <d v="2018-02-22T00:00:00"/>
    <d v="2018-03-23T00:00:00"/>
    <s v="Closed at market at 1.3371"/>
    <n v="316"/>
    <n v="29"/>
  </r>
  <r>
    <s v="AUD/NZD"/>
    <x v="8"/>
    <s v="long open"/>
    <n v="1.0698000000000001"/>
    <n v="1.1120000000000001"/>
    <n v="1.06"/>
    <d v="2018-03-01T00:00:00"/>
    <d v="2018-03-26T00:00:00"/>
    <s v="Stopped out at 1.0600 (M/T)"/>
    <n v="-98"/>
    <n v="25"/>
  </r>
  <r>
    <s v="AUD/NZD"/>
    <x v="9"/>
    <s v="long open"/>
    <n v="1.0768"/>
    <n v="1.1200000000000001"/>
    <n v="1.06"/>
    <d v="2018-02-07T00:00:00"/>
    <d v="2018-03-26T00:00:00"/>
    <s v="Stopped out at 1.0600 (M/T)"/>
    <n v="-168"/>
    <n v="47"/>
  </r>
  <r>
    <s v="AUD/JPY"/>
    <x v="4"/>
    <s v="short open"/>
    <n v="80.62"/>
    <n v="78"/>
    <n v="83.14"/>
    <d v="2018-03-26T00:00:00"/>
    <d v="2018-03-28T00:00:00"/>
    <s v="Closed at market at 81.89"/>
    <n v="-127"/>
    <n v="2"/>
  </r>
  <r>
    <s v="EUR/CHF"/>
    <x v="7"/>
    <s v="long open"/>
    <n v="1.1512"/>
    <n v="1.18"/>
    <n v="1.1279999999999999"/>
    <d v="2018-02-12T00:00:00"/>
    <d v="2018-03-28T00:00:00"/>
    <s v="Hit Target at 1.1800 (M/T)"/>
    <n v="288"/>
    <n v="44"/>
  </r>
  <r>
    <s v="USD/JPY"/>
    <x v="0"/>
    <s v="short open"/>
    <n v="105.9"/>
    <n v="104.6"/>
    <n v="106.68"/>
    <d v="2018-03-22T00:00:00"/>
    <d v="2018-03-28T00:00:00"/>
    <s v="Stopped out at 106.68"/>
    <n v="-78"/>
    <n v="6"/>
  </r>
  <r>
    <s v="AUD/CAD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</r>
  <r>
    <s v="AUD/JPY"/>
    <x v="10"/>
    <s v="short open"/>
    <n v="83.75"/>
    <n v="80"/>
    <n v="86"/>
    <d v="2018-03-12T00:00:00"/>
    <d v="2018-03-29T00:00:00"/>
    <s v="Closed at market at 81.63"/>
    <n v="212"/>
    <n v="17"/>
  </r>
  <r>
    <s v="CAD/JPY"/>
    <x v="5"/>
    <s v="long open"/>
    <n v="81.5"/>
    <n v="80.599999999999994"/>
    <n v="82"/>
    <d v="2018-03-26T00:00:00"/>
    <d v="2018-03-29T00:00:00"/>
    <s v="Closed at market at 82.33"/>
    <n v="83"/>
    <n v="3"/>
  </r>
  <r>
    <s v="CHF/JPY"/>
    <x v="5"/>
    <s v="short open"/>
    <n v="115.57"/>
    <n v="105"/>
    <n v="113.7"/>
    <d v="2018-01-05T00:00:00"/>
    <d v="2018-03-29T00:00:00"/>
    <s v="Closed at market at 111.66"/>
    <n v="391"/>
    <n v="83"/>
  </r>
  <r>
    <s v="EUR/AUD"/>
    <x v="5"/>
    <s v="long open"/>
    <n v="1.575"/>
    <n v="1.65"/>
    <n v="1.56"/>
    <d v="2018-02-02T00:00:00"/>
    <d v="2018-03-29T00:00:00"/>
    <s v="Closed at market at 1.6085"/>
    <n v="335"/>
    <n v="55"/>
  </r>
  <r>
    <s v="GBP/USD"/>
    <x v="0"/>
    <s v="long open"/>
    <n v="1.411"/>
    <n v="1.4330000000000001"/>
    <n v="1.4059999999999999"/>
    <d v="2018-03-23T00:00:00"/>
    <d v="2018-03-29T00:00:00"/>
    <s v="Stopped out at 1.4060"/>
    <n v="-50"/>
    <n v="6"/>
  </r>
  <r>
    <s v="USD/JPY"/>
    <x v="3"/>
    <s v="long open"/>
    <n v="106.64"/>
    <n v="107.9"/>
    <n v="105.7"/>
    <d v="2018-03-29T00:00:00"/>
    <d v="2018-04-02T00:00:00"/>
    <s v="Stopped out at 105.70"/>
    <n v="-94"/>
    <n v="4"/>
  </r>
  <r>
    <s v="EUR/USD"/>
    <x v="0"/>
    <s v="long open"/>
    <n v="1.2350000000000001"/>
    <n v="1.2470000000000001"/>
    <n v="1.228"/>
    <d v="2018-03-23T00:00:00"/>
    <d v="2018-04-03T00:00:00"/>
    <s v="Stopped out at 1.2280"/>
    <n v="-70"/>
    <n v="11"/>
  </r>
  <r>
    <s v="AUD/USD"/>
    <x v="0"/>
    <s v="short limit"/>
    <n v="0.78749999999999998"/>
    <n v="0"/>
    <n v="0.79749999999999999"/>
    <d v="2018-03-23T00:00:00"/>
    <d v="2018-04-04T00:00:00"/>
    <s v="Canceled"/>
    <n v="0"/>
    <n v="12"/>
  </r>
  <r>
    <s v="EUR/AUD"/>
    <x v="11"/>
    <s v="long open"/>
    <n v="1.5880000000000001"/>
    <n v="0"/>
    <n v="1.59"/>
    <d v="2018-03-05T00:00:00"/>
    <d v="2018-04-04T00:00:00"/>
    <s v="Closed at market at 1.5981"/>
    <n v="101"/>
    <n v="30"/>
  </r>
  <r>
    <s v="GBP/USD"/>
    <x v="0"/>
    <s v="long open"/>
    <n v="1.4075"/>
    <n v="1.4235"/>
    <n v="1.3995"/>
    <d v="2018-04-03T00:00:00"/>
    <d v="2018-04-05T00:00:00"/>
    <s v="Stopped out at 1.3995"/>
    <n v="-80"/>
    <n v="2"/>
  </r>
  <r>
    <s v="EUR/CAD"/>
    <x v="5"/>
    <s v="short open"/>
    <n v="1.5885"/>
    <n v="1.51"/>
    <n v="1.5685"/>
    <d v="2018-04-02T00:00:00"/>
    <d v="2018-04-06T00:00:00"/>
    <s v="Closed at market at 1.5630"/>
    <n v="255"/>
    <n v="4"/>
  </r>
  <r>
    <s v="USD/JPY"/>
    <x v="0"/>
    <s v="long open"/>
    <n v="106.3"/>
    <n v="107.95"/>
    <n v="106.95"/>
    <d v="2018-04-04T00:00:00"/>
    <d v="2018-04-06T00:00:00"/>
    <s v="Hit Profit-Stop at 106.95"/>
    <n v="65"/>
    <n v="2"/>
  </r>
  <r>
    <s v="CHF/JPY"/>
    <x v="10"/>
    <s v="short open"/>
    <n v="115.88"/>
    <n v="108"/>
    <n v="111.84"/>
    <d v="2018-01-09T00:00:00"/>
    <d v="2018-04-09T00:00:00"/>
    <s v="Hit Profit-Stop at 111.84"/>
    <n v="404"/>
    <n v="90"/>
  </r>
  <r>
    <s v="GBP/USD"/>
    <x v="0"/>
    <s v="short open"/>
    <n v="1.409"/>
    <n v="1.385"/>
    <n v="1.4159999999999999"/>
    <d v="2018-04-05T00:00:00"/>
    <d v="2018-04-09T00:00:00"/>
    <s v="Stopped out at 1.4160"/>
    <n v="-70"/>
    <n v="4"/>
  </r>
  <r>
    <s v="AUD/CHF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</r>
  <r>
    <s v="EUR/USD"/>
    <x v="0"/>
    <s v="long open"/>
    <n v="1.222"/>
    <n v="1.2344999999999999"/>
    <n v="1.2150000000000001"/>
    <d v="2018-04-04T00:00:00"/>
    <d v="2018-04-10T00:00:00"/>
    <s v="Hit Target at 1.2345"/>
    <n v="125"/>
    <n v="6"/>
  </r>
  <r>
    <s v="GBP/USD"/>
    <x v="6"/>
    <s v="long open"/>
    <n v="1.3995"/>
    <n v="1.44"/>
    <n v="1.405"/>
    <d v="2018-04-05T00:00:00"/>
    <d v="2018-04-11T00:00:00"/>
    <s v="Closed at market at 1.4195"/>
    <n v="200"/>
    <n v="6"/>
  </r>
  <r>
    <s v="EUR/GBP"/>
    <x v="0"/>
    <s v="short open"/>
    <n v="0.879"/>
    <n v="0"/>
    <n v="0.88900000000000001"/>
    <d v="2018-03-15T00:00:00"/>
    <d v="2018-04-12T00:00:00"/>
    <s v="Closed at market at 0.8668"/>
    <n v="122"/>
    <n v="28"/>
  </r>
  <r>
    <s v="AUD/CAD"/>
    <x v="1"/>
    <s v="short open"/>
    <n v="0.98"/>
    <n v="0.96250000000000002"/>
    <n v="0.99299999999999999"/>
    <d v="2018-04-09T00:00:00"/>
    <d v="2018-04-13T00:00:00"/>
    <s v="Closed at market at 0.9792"/>
    <n v="8"/>
    <n v="4"/>
  </r>
  <r>
    <s v="AUD/USD"/>
    <x v="0"/>
    <s v="long open"/>
    <n v="0.76900000000000002"/>
    <n v="0.78249999999999997"/>
    <n v="0.77700000000000002"/>
    <d v="2018-04-06T00:00:00"/>
    <d v="2018-04-13T00:00:00"/>
    <s v="Hit Profit-Stop at 0.7770"/>
    <n v="80"/>
    <n v="7"/>
  </r>
  <r>
    <s v="EUR/USD"/>
    <x v="4"/>
    <s v="short open"/>
    <n v="1.2264999999999999"/>
    <n v="1.1948000000000001"/>
    <n v="1.2444"/>
    <d v="2018-04-09T00:00:00"/>
    <d v="2018-04-13T00:00:00"/>
    <s v="Closed at market at 1.2334"/>
    <n v="-69"/>
    <n v="4"/>
  </r>
  <r>
    <s v="NZD/CAD"/>
    <x v="5"/>
    <s v="short open"/>
    <n v="0.93300000000000005"/>
    <n v="0.88"/>
    <n v="0.94299999999999995"/>
    <d v="2018-03-23T00:00:00"/>
    <d v="2018-04-13T00:00:00"/>
    <s v="Closed at market at 0.9289"/>
    <n v="41"/>
    <n v="21"/>
  </r>
  <r>
    <s v="NZD/JPY"/>
    <x v="1"/>
    <s v="long open"/>
    <n v="77.34"/>
    <n v="79.349999999999994"/>
    <n v="76.099999999999994"/>
    <d v="2018-04-04T00:00:00"/>
    <d v="2018-04-13T00:00:00"/>
    <s v="Hit Target at 79.35"/>
    <n v="201"/>
    <n v="9"/>
  </r>
  <r>
    <s v="USD/JPY"/>
    <x v="0"/>
    <s v="short limit"/>
    <n v="109.3"/>
    <n v="0"/>
    <n v="110.3"/>
    <d v="2018-04-13T00:00:00"/>
    <d v="2018-04-16T00:00:00"/>
    <s v="Canceled"/>
    <n v="0"/>
    <n v="3"/>
  </r>
  <r>
    <s v="EUR/USD"/>
    <x v="0"/>
    <s v="long open"/>
    <n v="1.2304999999999999"/>
    <n v="1.2475000000000001"/>
    <n v="1.2344999999999999"/>
    <d v="2018-04-10T00:00:00"/>
    <d v="2018-04-17T00:00:00"/>
    <s v="Hit Profit-Stop at 1.2345"/>
    <n v="40"/>
    <n v="7"/>
  </r>
  <r>
    <s v="GBP/USD"/>
    <x v="0"/>
    <s v="short open"/>
    <n v="1.4239999999999999"/>
    <n v="1.4045000000000001"/>
    <n v="1.4365000000000001"/>
    <d v="2018-04-09T00:00:00"/>
    <d v="2018-04-17T00:00:00"/>
    <s v="Stopped out at 1.4365"/>
    <n v="-125"/>
    <n v="8"/>
  </r>
  <r>
    <s v="EUR/GBP"/>
    <x v="8"/>
    <s v="short open"/>
    <n v="0.875"/>
    <n v="0.83499999999999996"/>
    <n v="0.88"/>
    <d v="2018-02-08T00:00:00"/>
    <d v="2018-04-18T00:00:00"/>
    <s v="Closed at market at 0.8705"/>
    <n v="45"/>
    <n v="69"/>
  </r>
  <r>
    <s v="EUR/CHF"/>
    <x v="2"/>
    <s v="long open"/>
    <n v="1.1704000000000001"/>
    <n v="1.2"/>
    <n v="1.198"/>
    <d v="2018-03-16T00:00:00"/>
    <d v="2018-04-19T00:00:00"/>
    <s v="Hit Profit-Stop at 1.1980"/>
    <n v="276"/>
    <n v="34"/>
  </r>
  <r>
    <s v="EUR/CHF"/>
    <x v="12"/>
    <s v="long open"/>
    <n v="1.1599999999999999"/>
    <n v="1.2"/>
    <n v="1.198"/>
    <d v="2018-02-14T00:00:00"/>
    <d v="2018-04-19T00:00:00"/>
    <s v="Hit Profit-Stop at 1.1980"/>
    <n v="380"/>
    <n v="64"/>
  </r>
  <r>
    <s v="EUR/CHF"/>
    <x v="10"/>
    <s v="long open"/>
    <n v="1.155"/>
    <n v="1.2"/>
    <n v="1.198"/>
    <d v="2018-01-29T00:00:00"/>
    <d v="2018-04-19T00:00:00"/>
    <s v="Hit Profit-Stop at 1.1980"/>
    <n v="430"/>
    <n v="80"/>
  </r>
  <r>
    <s v="EUR/GBP"/>
    <x v="0"/>
    <s v="short open"/>
    <n v="0.86650000000000005"/>
    <n v="0.84499999999999997"/>
    <n v="0.876"/>
    <d v="2018-04-12T00:00:00"/>
    <d v="2018-04-19T00:00:00"/>
    <s v="Stopped out at 0.8760"/>
    <n v="-95"/>
    <n v="7"/>
  </r>
  <r>
    <s v="EUR/GBP"/>
    <x v="1"/>
    <s v="short open"/>
    <n v="0.86450000000000005"/>
    <n v="0.84750000000000003"/>
    <n v="0.87250000000000005"/>
    <d v="2018-04-16T00:00:00"/>
    <d v="2018-04-19T00:00:00"/>
    <s v="Stopped out at 0.8725"/>
    <n v="-80"/>
    <n v="3"/>
  </r>
  <r>
    <s v="GBP/USD"/>
    <x v="0"/>
    <s v="long open"/>
    <n v="1.425"/>
    <n v="1.44"/>
    <n v="1.4159999999999999"/>
    <d v="2018-04-17T00:00:00"/>
    <d v="2018-04-19T00:00:00"/>
    <s v="Stopped out at 1.4160"/>
    <n v="-90"/>
    <n v="2"/>
  </r>
  <r>
    <s v="CAD/CHF"/>
    <x v="5"/>
    <s v="long open"/>
    <n v="0.76449999999999996"/>
    <n v="0.79349999999999998"/>
    <n v="0.752"/>
    <d v="2018-04-13T00:00:00"/>
    <d v="2018-04-20T00:00:00"/>
    <s v="Closed at market at 0.7666"/>
    <n v="21"/>
    <n v="7"/>
  </r>
  <r>
    <s v="CAD/CHF"/>
    <x v="5"/>
    <s v="long open"/>
    <n v="0.76170000000000004"/>
    <n v="0.79"/>
    <n v="0.75"/>
    <d v="2018-04-16T00:00:00"/>
    <d v="2018-04-20T00:00:00"/>
    <s v="Closed at market at 0.7666"/>
    <n v="49"/>
    <n v="4"/>
  </r>
  <r>
    <s v="EUR/USD"/>
    <x v="0"/>
    <s v="long open"/>
    <n v="1.2335"/>
    <n v="1.2415"/>
    <n v="1.2290000000000001"/>
    <d v="2018-04-18T00:00:00"/>
    <d v="2018-04-20T00:00:00"/>
    <s v="Stopped out at 1.2290"/>
    <n v="-45"/>
    <n v="2"/>
  </r>
  <r>
    <s v="GBP/NZD"/>
    <x v="4"/>
    <s v="long limit"/>
    <n v="1.9275"/>
    <n v="2"/>
    <n v="1.905"/>
    <d v="2018-04-16T00:00:00"/>
    <d v="2018-04-20T00:00:00"/>
    <s v="Canceled"/>
    <n v="0"/>
    <n v="4"/>
  </r>
  <r>
    <s v="NZD/USD"/>
    <x v="10"/>
    <s v="short open"/>
    <n v="0.73640000000000005"/>
    <n v="0.71850000000000003"/>
    <n v="0.752"/>
    <d v="2018-04-17T00:00:00"/>
    <d v="2018-04-23T00:00:00"/>
    <s v="Hit Target at 0.7185"/>
    <n v="179"/>
    <n v="6"/>
  </r>
  <r>
    <s v="EUR/USD"/>
    <x v="0"/>
    <s v="long open"/>
    <n v="1.2255"/>
    <n v="1.2395"/>
    <n v="1.2195"/>
    <d v="2018-04-23T00:00:00"/>
    <d v="2018-04-24T00:00:00"/>
    <s v="Stopped out at 1.2195"/>
    <n v="-60"/>
    <n v="1"/>
  </r>
  <r>
    <s v="EUR/AUD"/>
    <x v="1"/>
    <s v="long open"/>
    <n v="1.6"/>
    <n v="1.6325000000000001"/>
    <n v="1.5825"/>
    <d v="2018-04-23T00:00:00"/>
    <d v="2018-04-25T00:00:00"/>
    <s v="Closed at market at 1.6114"/>
    <n v="114"/>
    <n v="2"/>
  </r>
  <r>
    <s v="EUR/GBP"/>
    <x v="0"/>
    <s v="short open"/>
    <n v="0.879"/>
    <n v="0.871"/>
    <n v="0.88300000000000001"/>
    <d v="2018-04-19T00:00:00"/>
    <d v="2018-04-25T00:00:00"/>
    <s v="Closed at market at 0.8733"/>
    <n v="57"/>
    <n v="6"/>
  </r>
  <r>
    <s v="EUR/USD"/>
    <x v="0"/>
    <s v="short limit"/>
    <n v="1.2144999999999999"/>
    <n v="0"/>
    <n v="1.2244999999999999"/>
    <d v="2018-04-26T00:00:00"/>
    <d v="2018-04-26T00:00:00"/>
    <s v="Canceled"/>
    <n v="0"/>
    <n v="0"/>
  </r>
  <r>
    <s v="AUD/USD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</r>
  <r>
    <s v="USD/JPY"/>
    <x v="0"/>
    <s v="long open"/>
    <n v="109.05"/>
    <n v="110.95"/>
    <n v="108.95"/>
    <d v="2018-04-18T00:00:00"/>
    <d v="2018-04-27T00:00:00"/>
    <s v="Closed at market at 109.08"/>
    <n v="3"/>
    <n v="9"/>
  </r>
  <r>
    <s v="EUR/GBP"/>
    <x v="13"/>
    <s v="short open"/>
    <n v="0.874"/>
    <n v="0.84"/>
    <n v="0.89"/>
    <d v="2018-04-04T00:00:00"/>
    <d v="2018-04-30T00:00:00"/>
    <s v="Closed at market at 0.8799"/>
    <n v="-59"/>
    <n v="26"/>
  </r>
  <r>
    <s v="EUR/GBP"/>
    <x v="0"/>
    <s v="short open"/>
    <n v="0.87250000000000005"/>
    <n v="0.86799999999999999"/>
    <n v="0.88249999999999995"/>
    <d v="2018-04-26T00:00:00"/>
    <d v="2018-04-30T00:00:00"/>
    <s v="Stopped out at 0.8825"/>
    <n v="-100"/>
    <n v="4"/>
  </r>
  <r>
    <s v="EUR/USD"/>
    <x v="0"/>
    <s v="long open"/>
    <n v="1.2110000000000001"/>
    <n v="1.2235"/>
    <n v="1.2050000000000001"/>
    <d v="2018-04-27T00:00:00"/>
    <d v="2018-05-01T00:00:00"/>
    <s v="Stopped out at 1.2050"/>
    <n v="-60"/>
    <n v="4"/>
  </r>
  <r>
    <s v="GBP/CHF"/>
    <x v="2"/>
    <s v="long open"/>
    <n v="1.37"/>
    <n v="1.41"/>
    <n v="1.3540000000000001"/>
    <d v="2018-04-25T00:00:00"/>
    <d v="2018-05-01T00:00:00"/>
    <s v="Stopped out at 1.3540"/>
    <n v="-160"/>
    <n v="6"/>
  </r>
  <r>
    <s v="NZD/CAD"/>
    <x v="8"/>
    <s v="short open"/>
    <n v="0.93200000000000005"/>
    <n v="0.9"/>
    <n v="0.92"/>
    <d v="2018-04-09T00:00:00"/>
    <d v="2018-05-01T00:00:00"/>
    <s v="Closed at market at 0.9015"/>
    <n v="305"/>
    <n v="22"/>
  </r>
  <r>
    <s v="USD/JPY"/>
    <x v="0"/>
    <s v="short open"/>
    <n v="109.25"/>
    <n v="108.15"/>
    <n v="109.7"/>
    <d v="2018-04-30T00:00:00"/>
    <d v="2018-05-01T00:00:00"/>
    <s v="Stopped out at 109.70"/>
    <n v="-45"/>
    <n v="1"/>
  </r>
  <r>
    <s v="EUR/GBP"/>
    <x v="0"/>
    <s v="long limit"/>
    <n v="0.87749999999999995"/>
    <n v="0"/>
    <n v="0.86750000000000005"/>
    <d v="2018-05-01T00:00:00"/>
    <d v="2018-05-02T00:00:00"/>
    <s v="Canceled"/>
    <n v="0"/>
    <n v="1"/>
  </r>
  <r>
    <s v="EUR/USD"/>
    <x v="3"/>
    <s v="short open"/>
    <n v="1.2024999999999999"/>
    <n v="1.1915"/>
    <n v="1.2"/>
    <d v="2018-05-02T00:00:00"/>
    <d v="2018-05-02T00:00:00"/>
    <s v="Hit Profit-Stop at 1.2000"/>
    <n v="25"/>
    <n v="0"/>
  </r>
  <r>
    <s v="USD/JPY"/>
    <x v="5"/>
    <s v="long open"/>
    <n v="106.87"/>
    <n v="110"/>
    <n v="107"/>
    <d v="2018-03-29T00:00:00"/>
    <d v="2018-05-02T00:00:00"/>
    <s v="Hit Target at 110.00"/>
    <n v="313"/>
    <n v="34"/>
  </r>
  <r>
    <s v="USD/JPY"/>
    <x v="0"/>
    <s v="short limit"/>
    <n v="109.3"/>
    <n v="0"/>
    <n v="110.3"/>
    <d v="2018-04-27T00:00:00"/>
    <d v="2018-05-03T00:00:00"/>
    <s v="Canceled"/>
    <n v="0"/>
    <n v="6"/>
  </r>
  <r>
    <s v="USD/JPY"/>
    <x v="0"/>
    <s v="long limit"/>
    <n v="109.1"/>
    <n v="0"/>
    <n v="108.1"/>
    <d v="2018-05-01T00:00:00"/>
    <d v="2018-05-03T00:00:00"/>
    <s v="Canceled"/>
    <n v="0"/>
    <n v="2"/>
  </r>
  <r>
    <s v="EUR/CHF"/>
    <x v="12"/>
    <s v="long open"/>
    <n v="1.2004999999999999"/>
    <n v="1.24"/>
    <n v="1.1879999999999999"/>
    <d v="2018-04-19T00:00:00"/>
    <d v="2018-05-04T00:00:00"/>
    <s v="Closed at market at 1.1962"/>
    <n v="-43"/>
    <n v="15"/>
  </r>
  <r>
    <s v="EUR/USD"/>
    <x v="0"/>
    <s v="short open"/>
    <n v="1.202"/>
    <n v="1.1919999999999999"/>
    <n v="1.202"/>
    <d v="2018-05-01T00:00:00"/>
    <d v="2018-05-04T00:00:00"/>
    <s v="Hit Target at 1.1920"/>
    <n v="100"/>
    <n v="3"/>
  </r>
  <r>
    <s v="GBP/JPY"/>
    <x v="5"/>
    <s v="short open"/>
    <n v="150.19999999999999"/>
    <n v="144.19999999999999"/>
    <n v="150"/>
    <d v="2018-04-30T00:00:00"/>
    <d v="2018-05-04T00:00:00"/>
    <s v="Closed at market at 147.70"/>
    <n v="250"/>
    <n v="4"/>
  </r>
  <r>
    <s v="GBP/USD"/>
    <x v="0"/>
    <s v="long open"/>
    <n v="1.3635999999999999"/>
    <n v="1.3875"/>
    <n v="1.3525"/>
    <d v="2018-05-02T00:00:00"/>
    <d v="2018-05-04T00:00:00"/>
    <s v="Stopped out at 1.3525"/>
    <n v="-111"/>
    <n v="2"/>
  </r>
  <r>
    <s v="AUD/USD"/>
    <x v="0"/>
    <s v="short open"/>
    <n v="0.751"/>
    <n v="0.73350000000000004"/>
    <n v="0.74950000000000006"/>
    <d v="2018-04-19T00:00:00"/>
    <d v="2018-05-09T00:00:00"/>
    <s v="Closed at market at 0.7463"/>
    <n v="47"/>
    <n v="20"/>
  </r>
  <r>
    <s v="EUR/USD"/>
    <x v="0"/>
    <s v="short open"/>
    <n v="1.1970000000000001"/>
    <n v="1.173"/>
    <n v="1.1875"/>
    <d v="2018-05-04T00:00:00"/>
    <d v="2018-05-09T00:00:00"/>
    <s v="Hit Profit-Stop at 1.1875"/>
    <n v="95"/>
    <n v="5"/>
  </r>
  <r>
    <s v="AUD/JPY"/>
    <x v="4"/>
    <s v="short open"/>
    <n v="82.3"/>
    <n v="80.5"/>
    <n v="83.1"/>
    <d v="2018-05-07T00:00:00"/>
    <d v="2018-05-10T00:00:00"/>
    <s v="Closed at market at 81.95"/>
    <n v="35"/>
    <n v="3"/>
  </r>
  <r>
    <s v="AUD/NZD"/>
    <x v="9"/>
    <s v="long open"/>
    <n v="1.0508999999999999"/>
    <n v="1.08"/>
    <n v="1.0649999999999999"/>
    <d v="2018-04-12T00:00:00"/>
    <d v="2018-05-10T00:00:00"/>
    <s v="Hit Target at 1.0800"/>
    <n v="291"/>
    <n v="28"/>
  </r>
  <r>
    <s v="EUR/GBP"/>
    <x v="0"/>
    <s v="short open"/>
    <n v="0.876"/>
    <n v="0.86599999999999999"/>
    <n v="0.88049999999999995"/>
    <d v="2018-05-09T00:00:00"/>
    <d v="2018-05-10T00:00:00"/>
    <s v="Stopped out at 0.8805"/>
    <n v="-45"/>
    <n v="1"/>
  </r>
  <r>
    <s v="GBP/USD"/>
    <x v="2"/>
    <s v="long open"/>
    <n v="1.3597999999999999"/>
    <n v="1.41"/>
    <n v="1.3480000000000001"/>
    <d v="2018-05-02T00:00:00"/>
    <d v="2018-05-10T00:00:00"/>
    <s v="Stopped out at 1.3480"/>
    <n v="-118"/>
    <n v="8"/>
  </r>
  <r>
    <s v="USD/JPY"/>
    <x v="12"/>
    <s v="short open"/>
    <n v="109"/>
    <n v="105"/>
    <n v="110.3"/>
    <d v="2018-05-07T00:00:00"/>
    <d v="2018-05-15T00:00:00"/>
    <s v="Stopped out at 110.30"/>
    <n v="-130"/>
    <n v="8"/>
  </r>
  <r>
    <s v="GBP/USD"/>
    <x v="4"/>
    <s v="long open"/>
    <n v="1.3548"/>
    <n v="1.3725000000000001"/>
    <n v="1.345"/>
    <d v="2018-05-14T00:00:00"/>
    <d v="2018-05-16T00:00:00"/>
    <s v="Closed at market at 1.3498"/>
    <n v="-50"/>
    <n v="2"/>
  </r>
  <r>
    <s v="GBP/JPY"/>
    <x v="5"/>
    <s v="short open"/>
    <n v="148.44999999999999"/>
    <n v="146.30000000000001"/>
    <n v="149.6"/>
    <d v="2018-05-04T00:00:00"/>
    <d v="2018-05-17T00:00:00"/>
    <s v="Stopped out at 149.60"/>
    <n v="-115"/>
    <n v="13"/>
  </r>
  <r>
    <s v="USD/JPY"/>
    <x v="0"/>
    <s v="long open"/>
    <n v="109.15"/>
    <n v="111.15"/>
    <n v="110.35"/>
    <d v="2018-05-03T00:00:00"/>
    <d v="2018-05-17T00:00:00"/>
    <s v="Closed at market at 110.77"/>
    <n v="162"/>
    <n v="14"/>
  </r>
  <r>
    <s v="AUD/NZD"/>
    <x v="5"/>
    <s v="short limit"/>
    <n v="1.1200000000000001"/>
    <n v="1.08"/>
    <n v="1.1339999999999999"/>
    <d v="2018-05-11T00:00:00"/>
    <d v="2018-05-18T00:00:00"/>
    <s v="Canceled"/>
    <n v="0"/>
    <n v="7"/>
  </r>
  <r>
    <s v="AUD/USD"/>
    <x v="5"/>
    <s v="short open"/>
    <n v="0.77700000000000002"/>
    <n v="0.69"/>
    <n v="0.76500000000000001"/>
    <d v="2018-04-09T00:00:00"/>
    <d v="2018-05-18T00:00:00"/>
    <s v="Closed at market at 0.7514"/>
    <n v="256"/>
    <n v="39"/>
  </r>
  <r>
    <s v="CHF/JPY"/>
    <x v="5"/>
    <s v="short open"/>
    <n v="109.11"/>
    <n v="104"/>
    <n v="110.7"/>
    <d v="2018-05-04T00:00:00"/>
    <d v="2018-05-18T00:00:00"/>
    <s v="Closed at market at 110.60"/>
    <n v="-149"/>
    <n v="14"/>
  </r>
  <r>
    <s v="NZD/USD"/>
    <x v="11"/>
    <s v="short open"/>
    <n v="0.72219999999999995"/>
    <n v="0.67"/>
    <n v="0.69199999999999995"/>
    <d v="2018-03-05T00:00:00"/>
    <d v="2018-05-18T00:00:00"/>
    <s v="Hit Profit-Stop at 0.6920"/>
    <n v="302"/>
    <n v="74"/>
  </r>
  <r>
    <s v="CAD/JPY"/>
    <x v="8"/>
    <s v="short open"/>
    <n v="84.95"/>
    <n v="81.5"/>
    <n v="86.85"/>
    <d v="2018-05-07T00:00:00"/>
    <d v="2018-05-21T00:00:00"/>
    <s v="Stopped out at 86.85"/>
    <n v="-190"/>
    <n v="14"/>
  </r>
  <r>
    <s v="USD/JPY"/>
    <x v="0"/>
    <s v="long limit"/>
    <n v="110.65"/>
    <n v="0"/>
    <n v="109.65"/>
    <d v="2018-05-17T00:00:00"/>
    <d v="2018-05-21T00:00:00"/>
    <s v="Canceled"/>
    <n v="0"/>
    <n v="4"/>
  </r>
  <r>
    <s v="EUR/GBP"/>
    <x v="0"/>
    <s v="short open"/>
    <n v="0.875"/>
    <n v="0.86499999999999999"/>
    <n v="0.87849999999999995"/>
    <d v="2018-05-15T00:00:00"/>
    <d v="2018-05-22T00:00:00"/>
    <s v="Stopped out at 0.8785"/>
    <n v="-35"/>
    <n v="7"/>
  </r>
  <r>
    <s v="USD/CAD"/>
    <x v="1"/>
    <s v="long open"/>
    <n v="1.2849999999999999"/>
    <n v="1.3115000000000001"/>
    <n v="1.2749999999999999"/>
    <d v="2018-05-22T00:00:00"/>
    <d v="2018-05-22T00:00:00"/>
    <s v="Stopped out at 1.2750"/>
    <n v="-100"/>
    <n v="0"/>
  </r>
  <r>
    <s v="AUD/USD"/>
    <x v="0"/>
    <s v="long open"/>
    <n v="0.749"/>
    <n v="0.76500000000000001"/>
    <n v="0.75549999999999995"/>
    <d v="2018-05-10T00:00:00"/>
    <d v="2018-05-23T00:00:00"/>
    <s v="Hit Profit-Stop 0.7555"/>
    <n v="65"/>
    <n v="13"/>
  </r>
  <r>
    <s v="EUR/CHF"/>
    <x v="11"/>
    <s v="short open"/>
    <n v="1.1964999999999999"/>
    <n v="1.1499999999999999"/>
    <n v="1.165"/>
    <d v="2018-05-07T00:00:00"/>
    <d v="2018-05-23T00:00:00"/>
    <s v="Hit Profit-Stop 1.1650"/>
    <n v="315"/>
    <n v="16"/>
  </r>
  <r>
    <s v="USD/JPY"/>
    <x v="1"/>
    <s v="long open"/>
    <n v="109.25"/>
    <n v="112.3"/>
    <n v="110.25"/>
    <d v="2018-05-11T00:00:00"/>
    <d v="2018-05-23T00:00:00"/>
    <s v="Hit Profit-Stop 110.25"/>
    <n v="100"/>
    <n v="12"/>
  </r>
  <r>
    <s v="AUD/USD"/>
    <x v="0"/>
    <s v="long limit"/>
    <n v="0.749"/>
    <n v="0"/>
    <n v="0.73899999999999999"/>
    <d v="2018-05-23T00:00:00"/>
    <d v="2018-05-24T00:00:00"/>
    <s v="Canceled"/>
    <n v="0"/>
    <n v="1"/>
  </r>
  <r>
    <s v="USD/CAD"/>
    <x v="5"/>
    <s v="long limit"/>
    <n v="1.2649999999999999"/>
    <n v="1.31"/>
    <n v="1.2509999999999999"/>
    <d v="2018-05-11T00:00:00"/>
    <d v="2018-05-25T00:00:00"/>
    <s v="Canceled"/>
    <n v="0"/>
    <n v="14"/>
  </r>
  <r>
    <s v="EUR/JPY"/>
    <x v="13"/>
    <s v="short open"/>
    <n v="128.75"/>
    <n v="125.82"/>
    <n v="130.5"/>
    <d v="2018-05-23T00:00:00"/>
    <d v="2018-05-29T00:00:00"/>
    <s v="Hit Target at 125.82"/>
    <n v="293"/>
    <n v="6"/>
  </r>
  <r>
    <s v="EUR/USD"/>
    <x v="6"/>
    <s v="short open"/>
    <n v="1.2344999999999999"/>
    <n v="1.1499999999999999"/>
    <n v="1.19"/>
    <d v="2018-04-17T00:00:00"/>
    <d v="2018-05-29T00:00:00"/>
    <s v="Closed at market at 1.1574"/>
    <n v="771"/>
    <n v="42"/>
  </r>
  <r>
    <s v="EUR/USD"/>
    <x v="0"/>
    <s v="short open"/>
    <n v="1.1779999999999999"/>
    <n v="1.1579999999999999"/>
    <n v="1.1735"/>
    <d v="2018-05-11T00:00:00"/>
    <d v="2018-05-29T00:00:00"/>
    <s v="Hit Target at 1.1580"/>
    <n v="200"/>
    <n v="18"/>
  </r>
  <r>
    <s v="USD/CAD"/>
    <x v="14"/>
    <s v="short limit"/>
    <n v="1.3105"/>
    <n v="1.18"/>
    <n v="1.33"/>
    <d v="2018-05-25T00:00:00"/>
    <d v="2018-05-29T00:00:00"/>
    <s v="Canceled"/>
    <n v="0"/>
    <n v="4"/>
  </r>
  <r>
    <s v="EUR/GBP"/>
    <x v="0"/>
    <s v="short limit"/>
    <n v="0.87350000000000005"/>
    <n v="0"/>
    <n v="0.88349999999999995"/>
    <d v="2018-05-28T00:00:00"/>
    <d v="2018-05-30T00:00:00"/>
    <s v="Canceled"/>
    <n v="0"/>
    <n v="2"/>
  </r>
  <r>
    <s v="EUR/USD"/>
    <x v="0"/>
    <s v="short open"/>
    <n v="1.159"/>
    <n v="1.1435"/>
    <n v="1.1700999999999999"/>
    <d v="2018-05-29T00:00:00"/>
    <d v="2018-05-31T00:00:00"/>
    <s v="Stopped out at 1.1701"/>
    <n v="-111"/>
    <n v="2"/>
  </r>
  <r>
    <s v="EUR/GBP"/>
    <x v="0"/>
    <s v="long open"/>
    <n v="0.876"/>
    <n v="0"/>
    <n v="0.86599999999999999"/>
    <d v="2018-05-30T00:00:00"/>
    <d v="2018-06-01T00:00:00"/>
    <s v="Hit Profit-Stop 0.8799"/>
    <n v="39"/>
    <n v="2"/>
  </r>
  <r>
    <s v="AUD/USD"/>
    <x v="0"/>
    <s v="short open"/>
    <n v="0.754"/>
    <n v="0.74150000000000005"/>
    <n v="0.76249999999999996"/>
    <d v="2018-05-29T00:00:00"/>
    <d v="2018-06-04T00:00:00"/>
    <s v="Stopped out at 0.7625"/>
    <n v="-85"/>
    <n v="6"/>
  </r>
  <r>
    <s v="EUR/JPY"/>
    <x v="1"/>
    <s v="short open"/>
    <n v="126.3"/>
    <n v="126"/>
    <n v="128.25"/>
    <d v="2018-05-29T00:00:00"/>
    <d v="2018-06-04T00:00:00"/>
    <s v="Stopped out at 128.25"/>
    <n v="-195"/>
    <n v="6"/>
  </r>
  <r>
    <s v="USD/JPY"/>
    <x v="0"/>
    <s v="short open"/>
    <n v="109.05"/>
    <n v="107.2"/>
    <n v="109.85"/>
    <d v="2018-05-21T00:00:00"/>
    <d v="2018-06-04T00:00:00"/>
    <s v="Stopped out at 109.85"/>
    <n v="-80"/>
    <n v="14"/>
  </r>
  <r>
    <s v="USD/CAD"/>
    <x v="5"/>
    <s v="short open"/>
    <n v="1.2923"/>
    <n v="1.22"/>
    <n v="1.3049999999999999"/>
    <d v="2018-06-04T00:00:00"/>
    <d v="2018-06-05T00:00:00"/>
    <s v="Stopped out at 1.3050"/>
    <n v="-127"/>
    <n v="1"/>
  </r>
  <r>
    <s v="EUR/USD"/>
    <x v="5"/>
    <s v="short open"/>
    <n v="1.2107000000000001"/>
    <n v="1.1499999999999999"/>
    <n v="1.177"/>
    <d v="2018-04-27T00:00:00"/>
    <d v="2018-06-06T00:00:00"/>
    <s v="Closed at market at 1.1730"/>
    <n v="377"/>
    <n v="40"/>
  </r>
  <r>
    <s v="GBP/USD"/>
    <x v="0"/>
    <s v="short open"/>
    <n v="1.3345"/>
    <n v="1.3080000000000001"/>
    <n v="1.3454999999999999"/>
    <d v="2018-05-28T00:00:00"/>
    <d v="2018-06-07T00:00:00"/>
    <s v="Stopped out at 1.3455"/>
    <n v="-110"/>
    <n v="10"/>
  </r>
  <r>
    <s v="AUD/USD"/>
    <x v="0"/>
    <s v="long open"/>
    <n v="0.76100000000000001"/>
    <n v="0.78100000000000003"/>
    <n v="0.75849999999999995"/>
    <d v="2018-06-04T00:00:00"/>
    <d v="2018-06-08T00:00:00"/>
    <s v="Stopped out at 0.7585"/>
    <n v="-25"/>
    <n v="4"/>
  </r>
  <r>
    <s v="EUR/NZD"/>
    <x v="5"/>
    <s v="short open"/>
    <n v="1.7132000000000001"/>
    <n v="1.63"/>
    <n v="1.71"/>
    <d v="2018-05-18T00:00:00"/>
    <d v="2018-06-08T00:00:00"/>
    <s v="Closed at market at 1.6779"/>
    <n v="353"/>
    <n v="21"/>
  </r>
  <r>
    <s v="USD/JPY"/>
    <x v="0"/>
    <s v="long open"/>
    <n v="109.8"/>
    <n v="110.6"/>
    <n v="109.35"/>
    <d v="2018-06-07T00:00:00"/>
    <d v="2018-06-08T00:00:00"/>
    <s v="Stopped out at 109.35"/>
    <n v="-45"/>
    <n v="1"/>
  </r>
  <r>
    <s v="EUR/USD"/>
    <x v="0"/>
    <s v="long open"/>
    <n v="1.1735"/>
    <n v="1.1950000000000001"/>
    <n v="1.1735"/>
    <d v="2018-06-06T00:00:00"/>
    <d v="2018-06-12T00:00:00"/>
    <s v="Closed at 1.1735"/>
    <n v="0"/>
    <n v="6"/>
  </r>
  <r>
    <s v="AUD/USD"/>
    <x v="1"/>
    <s v="long open"/>
    <n v="0.76300000000000001"/>
    <n v="0.8125"/>
    <n v="0.74750000000000005"/>
    <d v="2018-06-06T00:00:00"/>
    <d v="2018-06-14T00:00:00"/>
    <s v="Stopped out at 0.7475"/>
    <n v="-155"/>
    <n v="8"/>
  </r>
  <r>
    <s v="USD/JPY"/>
    <x v="0"/>
    <s v="long limit"/>
    <n v="109.8"/>
    <n v="0"/>
    <n v="108.8"/>
    <d v="2018-06-11T00:00:00"/>
    <d v="2018-06-14T00:00:00"/>
    <s v="Canceled"/>
    <n v="0"/>
    <n v="3"/>
  </r>
  <r>
    <s v="USD/CAD"/>
    <x v="1"/>
    <s v="long limit"/>
    <n v="1.29"/>
    <n v="1.325"/>
    <n v="1.2809999999999999"/>
    <d v="2018-06-11T00:00:00"/>
    <d v="2018-06-15T00:00:00"/>
    <s v="Canceled"/>
    <n v="0"/>
    <n v="4"/>
  </r>
  <r>
    <s v="AUD/JPY"/>
    <x v="6"/>
    <s v="long open"/>
    <n v="83"/>
    <n v="90"/>
    <n v="81"/>
    <d v="2018-04-20T00:00:00"/>
    <d v="2018-06-19T00:00:00"/>
    <s v="Stopped out at 81.00"/>
    <n v="-200"/>
    <n v="60"/>
  </r>
  <r>
    <s v="GBP/USD"/>
    <x v="0"/>
    <s v="long open"/>
    <n v="1.3268"/>
    <n v="1.3465"/>
    <n v="1.3180000000000001"/>
    <d v="2018-06-16T00:00:00"/>
    <d v="2018-06-19T00:00:00"/>
    <s v="Stopped out at 1.3180"/>
    <n v="-88"/>
    <n v="3"/>
  </r>
  <r>
    <s v="USD/CAD"/>
    <x v="14"/>
    <s v="short open"/>
    <n v="1.3005"/>
    <n v="1.18"/>
    <n v="1.33"/>
    <d v="2018-05-29T00:00:00"/>
    <d v="2018-06-20T00:00:00"/>
    <s v="Stopped out at 1.3300"/>
    <n v="-295"/>
    <n v="22"/>
  </r>
  <r>
    <s v="EUR/USD"/>
    <x v="0"/>
    <s v="short open"/>
    <n v="1.1639999999999999"/>
    <n v="1.1459999999999999"/>
    <n v="1.1585000000000001"/>
    <d v="2018-06-14T00:00:00"/>
    <d v="2018-06-21T00:00:00"/>
    <s v="Hit Profit-Stop 1.1585"/>
    <n v="55"/>
    <n v="7"/>
  </r>
  <r>
    <s v="USD/JPY"/>
    <x v="0"/>
    <s v="long open"/>
    <n v="110.2"/>
    <n v="111.3"/>
    <n v="110.2"/>
    <d v="2018-06-15T00:00:00"/>
    <d v="2018-06-21T00:00:00"/>
    <s v="Closed at 110.20"/>
    <n v="0"/>
    <n v="6"/>
  </r>
  <r>
    <s v="AUD/JPY"/>
    <x v="5"/>
    <s v="short open"/>
    <n v="82.21"/>
    <n v="78"/>
    <n v="82.01"/>
    <d v="2018-06-18T00:00:00"/>
    <d v="2018-06-22T00:00:00"/>
    <s v="Closed at market at 81.80"/>
    <n v="41"/>
    <n v="4"/>
  </r>
  <r>
    <s v="AUD/USD"/>
    <x v="1"/>
    <s v="short open"/>
    <n v="0.74429999999999996"/>
    <n v="0.72250000000000003"/>
    <n v="0.74199999999999999"/>
    <d v="2018-06-18T00:00:00"/>
    <d v="2018-06-22T00:00:00"/>
    <s v="Hit Profit-Stop 0.7420"/>
    <n v="23"/>
    <n v="4"/>
  </r>
  <r>
    <s v="USD/CHF"/>
    <x v="5"/>
    <s v="short open"/>
    <n v="0.99399999999999999"/>
    <n v="0.94"/>
    <n v="1.0065"/>
    <d v="2018-05-25T00:00:00"/>
    <d v="2018-06-22T00:00:00"/>
    <s v="Closed at market at 0.9912"/>
    <n v="28"/>
    <n v="28"/>
  </r>
  <r>
    <s v="USD/JPY"/>
    <x v="5"/>
    <s v="short open"/>
    <n v="110"/>
    <n v="103"/>
    <n v="111.5"/>
    <d v="2018-05-25T00:00:00"/>
    <d v="2018-06-22T00:00:00"/>
    <s v="Closed at market at 109.90"/>
    <n v="10"/>
    <n v="28"/>
  </r>
  <r>
    <s v="GBP/USD"/>
    <x v="0"/>
    <s v="long open"/>
    <n v="1.3225"/>
    <n v="0"/>
    <n v="1.3125"/>
    <d v="2018-06-21T00:00:00"/>
    <d v="2018-06-26T00:00:00"/>
    <s v="Closed at market at 1.3242"/>
    <n v="17"/>
    <n v="5"/>
  </r>
  <r>
    <s v="USD/JPY"/>
    <x v="0"/>
    <s v="short open"/>
    <n v="109.9"/>
    <n v="108.8"/>
    <n v="110.3"/>
    <d v="2018-06-25T00:00:00"/>
    <d v="2018-06-26T00:00:00"/>
    <s v="Closed at market at 110.11"/>
    <n v="-21"/>
    <n v="1"/>
  </r>
  <r>
    <s v="EUR/USD"/>
    <x v="0"/>
    <s v="short open"/>
    <n v="1.171"/>
    <n v="1.155"/>
    <n v="1.1779999999999999"/>
    <d v="2018-06-22T00:00:00"/>
    <d v="2018-06-27T00:00:00"/>
    <s v="Hit Target at 1.1550"/>
    <n v="160"/>
    <n v="5"/>
  </r>
  <r>
    <s v="GBP/USD"/>
    <x v="0"/>
    <s v="long open"/>
    <n v="1.3214999999999999"/>
    <n v="1.343"/>
    <n v="1.3154999999999999"/>
    <d v="2018-06-26T00:00:00"/>
    <d v="2018-06-27T00:00:00"/>
    <s v="Stopped out at 1.3155"/>
    <n v="-60"/>
    <n v="1"/>
  </r>
  <r>
    <s v="EUR/GBP"/>
    <x v="10"/>
    <s v="short open"/>
    <n v="0.87450000000000006"/>
    <n v="0.84"/>
    <n v="0.88500000000000001"/>
    <d v="2018-03-21T00:00:00"/>
    <d v="2018-06-28T00:00:00"/>
    <s v="Stopped out at 0.8850"/>
    <n v="-105"/>
    <n v="99"/>
  </r>
  <r>
    <s v="EUR/GBP"/>
    <x v="0"/>
    <s v="long open"/>
    <n v="0.876"/>
    <n v="0.88549999999999995"/>
    <n v="0.86990000000000001"/>
    <d v="2018-06-01T00:00:00"/>
    <d v="2018-06-28T00:00:00"/>
    <s v="Hit Target at 0.8855"/>
    <n v="95"/>
    <n v="27"/>
  </r>
  <r>
    <s v="GBP/USD"/>
    <x v="1"/>
    <s v="long open"/>
    <n v="1.3245"/>
    <n v="1.4524999999999999"/>
    <n v="1.31"/>
    <d v="2018-06-26T00:00:00"/>
    <d v="2018-06-28T00:00:00"/>
    <s v="Stopped out at 1.3100"/>
    <n v="-145"/>
    <n v="2"/>
  </r>
  <r>
    <s v="CAD/JPY"/>
    <x v="10"/>
    <s v="short open"/>
    <n v="84.95"/>
    <n v="81"/>
    <n v="83.95"/>
    <d v="2018-06-13T00:00:00"/>
    <d v="2018-06-29T00:00:00"/>
    <s v="Hit Profit-Stop 83.95"/>
    <n v="100"/>
    <n v="16"/>
  </r>
  <r>
    <s v="EUR/JPY"/>
    <x v="5"/>
    <s v="short open"/>
    <n v="127.97"/>
    <n v="122"/>
    <n v="127.92"/>
    <d v="2018-06-25T00:00:00"/>
    <d v="2018-06-29T00:00:00"/>
    <s v="Hit Profit-Stop 127.92"/>
    <n v="5"/>
    <n v="4"/>
  </r>
  <r>
    <s v="AUD/JPY"/>
    <x v="1"/>
    <s v="short open"/>
    <n v="81.150000000000006"/>
    <n v="77.5"/>
    <n v="82.1"/>
    <d v="2018-06-28T00:00:00"/>
    <d v="2018-07-02T00:00:00"/>
    <s v="Stopped out at 82.10"/>
    <n v="-95"/>
    <n v="4"/>
  </r>
  <r>
    <s v="EUR/USD"/>
    <x v="0"/>
    <s v="long limit"/>
    <n v="1.1399999999999999"/>
    <n v="0"/>
    <n v="1.1299999999999999"/>
    <d v="2018-06-29T00:00:00"/>
    <d v="2018-07-04T00:00:00"/>
    <s v="Canceled"/>
    <n v="0"/>
    <n v="5"/>
  </r>
  <r>
    <s v="GBP/JPY"/>
    <x v="5"/>
    <s v="short open"/>
    <n v="145.56"/>
    <n v="140"/>
    <n v="146.5"/>
    <d v="2018-06-22T00:00:00"/>
    <d v="2018-07-05T00:00:00"/>
    <s v="Stopped out at 146.50"/>
    <n v="-94"/>
    <n v="13"/>
  </r>
  <r>
    <s v="AUD/USD"/>
    <x v="5"/>
    <s v="short open"/>
    <n v="0.74399999999999999"/>
    <n v="0.68"/>
    <n v="0.745"/>
    <d v="2018-06-22T00:00:00"/>
    <d v="2018-07-09T00:00:00"/>
    <s v="Stopped out at 0.7450"/>
    <n v="-10"/>
    <n v="17"/>
  </r>
  <r>
    <s v="EUR/USD"/>
    <x v="0"/>
    <s v="long open"/>
    <n v="1.1625000000000001"/>
    <n v="1.1815"/>
    <n v="1.1745000000000001"/>
    <d v="2018-07-02T00:00:00"/>
    <d v="2018-07-09T00:00:00"/>
    <s v="Hit Profit-Stop 1.1745"/>
    <n v="120"/>
    <n v="7"/>
  </r>
  <r>
    <s v="GBP/USD"/>
    <x v="0"/>
    <s v="short open"/>
    <n v="1.3205"/>
    <n v="1.302"/>
    <n v="1.3320000000000001"/>
    <d v="2018-07-03T00:00:00"/>
    <d v="2018-07-09T00:00:00"/>
    <s v="Stopped out at 1.3320"/>
    <n v="-115"/>
    <n v="6"/>
  </r>
  <r>
    <s v="EUR/AUD"/>
    <x v="9"/>
    <s v="long open"/>
    <n v="1.5495000000000001"/>
    <n v="1.619"/>
    <n v="1.57"/>
    <d v="2018-06-08T00:00:00"/>
    <d v="2018-07-10T00:00:00"/>
    <s v="Hit Profit-Stop 1.5700"/>
    <n v="205"/>
    <n v="32"/>
  </r>
  <r>
    <s v="USD/JPY"/>
    <x v="0"/>
    <s v="short open"/>
    <n v="110.65"/>
    <n v="109.7"/>
    <n v="111.05"/>
    <d v="2018-07-04T00:00:00"/>
    <d v="2018-07-10T00:00:00"/>
    <s v="Stopped out at 111.05"/>
    <n v="-39.999999999999147"/>
    <n v="6"/>
  </r>
  <r>
    <s v="EUR/JPY"/>
    <x v="4"/>
    <s v="short open"/>
    <n v="129"/>
    <n v="124.62"/>
    <n v="130.87"/>
    <d v="2018-06-11T00:00:00"/>
    <d v="2018-07-11T00:00:00"/>
    <s v="Stopped out at 130.87"/>
    <n v="-187"/>
    <n v="30"/>
  </r>
  <r>
    <s v="EUR/USD"/>
    <x v="0"/>
    <s v="long open"/>
    <n v="1.1719999999999999"/>
    <n v="1.1839999999999999"/>
    <n v="1.1675"/>
    <d v="2018-07-11T00:00:00"/>
    <d v="2018-07-11T00:00:00"/>
    <s v="Stopped out at 1.1675"/>
    <n v="-45"/>
    <n v="0"/>
  </r>
  <r>
    <s v="USD/JPY"/>
    <x v="8"/>
    <s v="short open"/>
    <n v="110"/>
    <n v="105"/>
    <n v="112.1"/>
    <d v="2018-05-25T00:00:00"/>
    <d v="2018-07-11T00:00:00"/>
    <s v="Stopped out at 112.10"/>
    <n v="-210"/>
    <n v="47"/>
  </r>
  <r>
    <s v="EUR/CHF"/>
    <x v="5"/>
    <s v="short open"/>
    <n v="1.1506000000000001"/>
    <n v="1.1200000000000001"/>
    <n v="1.1659999999999999"/>
    <d v="2018-06-22T00:00:00"/>
    <d v="2018-07-12T00:00:00"/>
    <s v="Stopped out at 1.1660"/>
    <n v="-154"/>
    <n v="20"/>
  </r>
  <r>
    <s v="GBP/CAD"/>
    <x v="2"/>
    <s v="short open"/>
    <n v="1.738"/>
    <n v="1.7"/>
    <n v="1.7379"/>
    <d v="2018-06-29T00:00:00"/>
    <d v="2018-07-12T00:00:00"/>
    <s v="Closed at market at 1.7379"/>
    <n v="0.99999999999988987"/>
    <n v="13"/>
  </r>
  <r>
    <s v="GBP/USD"/>
    <x v="0"/>
    <s v="short open"/>
    <n v="1.3172999999999999"/>
    <n v="1.3055000000000001"/>
    <n v="1.3265"/>
    <d v="2018-07-13T00:00:00"/>
    <d v="2018-07-16T00:00:00"/>
    <s v="Stopped out at 1.3265"/>
    <n v="-92"/>
    <n v="3"/>
  </r>
  <r>
    <s v="EUR/USD"/>
    <x v="0"/>
    <s v="short open"/>
    <n v="1.1695"/>
    <n v="1.1585000000000001"/>
    <n v="1.1745000000000001"/>
    <d v="2018-07-12T00:00:00"/>
    <d v="2018-07-17T00:00:00"/>
    <s v="Closed at market at 1.1721"/>
    <n v="-26"/>
    <n v="5"/>
  </r>
  <r>
    <s v="EUR/USD"/>
    <x v="0"/>
    <s v="short open"/>
    <n v="1.165"/>
    <n v="0"/>
    <n v="1.175"/>
    <d v="2018-07-18T00:00:00"/>
    <d v="2018-07-19T00:00:00"/>
    <s v="Closed at market at 1.1649"/>
    <n v="1"/>
    <n v="1"/>
  </r>
  <r>
    <s v="USD/JPY"/>
    <x v="1"/>
    <s v="long open"/>
    <n v="112.32"/>
    <n v="114.25"/>
    <n v="112.42"/>
    <d v="2018-07-16T00:00:00"/>
    <d v="2018-07-19T00:00:00"/>
    <s v="Hit Profit-Stop 112.42"/>
    <n v="10"/>
    <n v="3"/>
  </r>
  <r>
    <s v="USD/JPY"/>
    <x v="14"/>
    <s v="long open"/>
    <n v="112.32"/>
    <n v="115"/>
    <n v="111.5"/>
    <d v="2018-07-16T00:00:00"/>
    <d v="2018-07-20T00:00:00"/>
    <s v="Stopped out at 111.50"/>
    <n v="-82"/>
    <n v="4"/>
  </r>
  <r>
    <s v="USD/JPY"/>
    <x v="3"/>
    <s v="long open"/>
    <n v="112.28"/>
    <n v="113.4"/>
    <n v="111.5"/>
    <d v="2018-07-12T00:00:00"/>
    <d v="2018-07-20T00:00:00"/>
    <s v="Stopped out at 111.50 (S/T)"/>
    <n v="-78"/>
    <n v="8"/>
  </r>
  <r>
    <s v="EUR/USD"/>
    <x v="0"/>
    <s v="short open"/>
    <n v="1.1675"/>
    <n v="1.151"/>
    <n v="1.175"/>
    <d v="2018-07-19T00:00:00"/>
    <d v="2018-07-23T00:00:00"/>
    <s v="Stopped out at 1.1750"/>
    <n v="-75"/>
    <n v="4"/>
  </r>
  <r>
    <s v="USD/JPY"/>
    <x v="0"/>
    <s v="long open"/>
    <n v="111.4"/>
    <n v="112.9"/>
    <n v="110.89"/>
    <d v="2018-07-19T00:00:00"/>
    <d v="2018-07-23T00:00:00"/>
    <s v="Stopped out at 110.89"/>
    <n v="-51"/>
    <n v="4"/>
  </r>
  <r>
    <s v="AUD/NZD"/>
    <x v="1"/>
    <s v="short open"/>
    <n v="1.0891999999999999"/>
    <n v="1.0649999999999999"/>
    <n v="1.101"/>
    <d v="2018-07-23T00:00:00"/>
    <d v="2018-07-27T00:00:00"/>
    <s v="Closed at market at 1.0891"/>
    <n v="1"/>
    <n v="4"/>
  </r>
  <r>
    <s v="EUR/GBP"/>
    <x v="0"/>
    <s v="short open"/>
    <n v="0.89270000000000005"/>
    <n v="0.88249999999999995"/>
    <n v="0.89149999999999996"/>
    <d v="2018-07-20T00:00:00"/>
    <d v="2018-07-30T00:00:00"/>
    <s v="Hit Profit-Stop 0.8915"/>
    <n v="12"/>
    <n v="10"/>
  </r>
  <r>
    <s v="EUR/USD"/>
    <x v="0"/>
    <s v="short open"/>
    <n v="1.1695"/>
    <n v="1.1585000000000001"/>
    <n v="1.1695"/>
    <d v="2018-07-24T00:00:00"/>
    <d v="2018-07-30T00:00:00"/>
    <s v="Closed at 1.1695"/>
    <n v="0"/>
    <n v="6"/>
  </r>
  <r>
    <s v="USD/CHF"/>
    <x v="5"/>
    <s v="short open"/>
    <n v="0.99250000000000005"/>
    <n v="0.96"/>
    <n v="0.99050000000000005"/>
    <d v="2018-07-23T00:00:00"/>
    <d v="2018-07-31T00:00:00"/>
    <s v="Hit Profit-Stop 0.9905"/>
    <n v="20"/>
    <n v="8"/>
  </r>
  <r>
    <s v="EUR/JPY"/>
    <x v="12"/>
    <s v="short open"/>
    <n v="131.44"/>
    <n v="127"/>
    <n v="131.35"/>
    <d v="2018-07-18T00:00:00"/>
    <d v="2018-07-31T00:00:00"/>
    <s v="Closed at market at 130.89"/>
    <n v="55"/>
    <n v="13"/>
  </r>
  <r>
    <s v="USD/JPY"/>
    <x v="0"/>
    <s v="short open"/>
    <n v="110.99"/>
    <n v="109.5"/>
    <n v="111.6"/>
    <d v="2018-07-26T00:00:00"/>
    <d v="2018-07-31T00:00:00"/>
    <s v="Stopped out at 111.60"/>
    <n v="-61"/>
    <n v="5"/>
  </r>
  <r>
    <s v="GBP/USD"/>
    <x v="4"/>
    <s v="short open"/>
    <n v="1.3128"/>
    <n v="1.2809999999999999"/>
    <n v="1.31"/>
    <d v="2018-07-30T00:00:00"/>
    <d v="2018-08-02T00:00:00"/>
    <s v="Hit Profit-Stop 1.3100"/>
    <n v="28"/>
    <n v="3"/>
  </r>
  <r>
    <s v="EUR/CAD"/>
    <x v="14"/>
    <s v="short open"/>
    <n v="1.5165999999999999"/>
    <n v="1.4987999999999999"/>
    <n v="1.5149999999999999"/>
    <d v="2018-08-01T00:00:00"/>
    <d v="2018-08-07T00:00:00"/>
    <s v="Closed at market at 1.5061"/>
    <n v="105"/>
    <n v="6"/>
  </r>
  <r>
    <s v="EUR/GBP"/>
    <x v="13"/>
    <s v="short open"/>
    <n v="0.89"/>
    <n v="0.875"/>
    <n v="0.9"/>
    <d v="2018-07-11T00:00:00"/>
    <d v="2018-08-08T00:00:00"/>
    <s v="Stopped out at 0.9000"/>
    <n v="-100"/>
    <n v="28"/>
  </r>
  <r>
    <s v="GBP/CHF"/>
    <x v="7"/>
    <s v="long open"/>
    <n v="1.3149999999999999"/>
    <n v="1.385"/>
    <n v="1.278"/>
    <d v="2018-06-05T00:00:00"/>
    <d v="2018-08-09T00:00:00"/>
    <s v="Stopped out at 1.2780"/>
    <n v="-370"/>
    <n v="65"/>
  </r>
  <r>
    <s v="AUD/JPY"/>
    <x v="5"/>
    <s v="short open"/>
    <n v="82.33"/>
    <n v="79"/>
    <n v="81.3"/>
    <d v="2018-08-06T00:00:00"/>
    <d v="2018-08-10T00:00:00"/>
    <s v="Closed at market at 80.73"/>
    <n v="160"/>
    <n v="4"/>
  </r>
  <r>
    <s v="GBP/USD"/>
    <x v="1"/>
    <s v="short limit"/>
    <n v="1.3049999999999999"/>
    <n v="1.27"/>
    <n v="1.3149999999999999"/>
    <d v="2018-08-06T00:00:00"/>
    <d v="2018-08-10T00:00:00"/>
    <s v="Canceled"/>
    <n v="0"/>
    <n v="4"/>
  </r>
  <r>
    <s v="EUR/GBP"/>
    <x v="1"/>
    <s v="long open"/>
    <n v="0.89290000000000003"/>
    <n v="0.92"/>
    <n v="0.89300000000000002"/>
    <d v="2018-08-06T00:00:00"/>
    <d v="2018-08-10T00:00:00"/>
    <s v="Hit Profit-Stop 0.8930"/>
    <n v="1"/>
    <n v="4"/>
  </r>
  <r>
    <s v="AUD/NZD"/>
    <x v="7"/>
    <s v="long limit"/>
    <n v="1.0936999999999999"/>
    <n v="1.1200000000000001"/>
    <n v="1.0820000000000001"/>
    <d v="2018-08-06T00:00:00"/>
    <d v="2018-08-10T00:00:00"/>
    <s v="Canceled"/>
    <n v="0"/>
    <n v="4"/>
  </r>
  <r>
    <s v="EUR/CHF"/>
    <x v="12"/>
    <s v="long open"/>
    <n v="1.1544000000000001"/>
    <n v="1.2"/>
    <n v="1.1365000000000001"/>
    <d v="2018-07-02T00:00:00"/>
    <d v="2018-08-10T00:00:00"/>
    <s v="Stopped out at 1.1365"/>
    <n v="-179"/>
    <n v="39"/>
  </r>
  <r>
    <s v="EUR/USD"/>
    <x v="5"/>
    <s v="long open"/>
    <n v="1.1599999999999999"/>
    <n v="1.21"/>
    <n v="1.1499999999999999"/>
    <d v="2018-07-06T00:00:00"/>
    <d v="2018-08-10T00:00:00"/>
    <s v="Stopped out at 1.1500"/>
    <n v="-100"/>
    <n v="35"/>
  </r>
  <r>
    <s v="EUR/USD"/>
    <x v="1"/>
    <s v="long open"/>
    <n v="1.1639999999999999"/>
    <n v="1.1850000000000001"/>
    <n v="1.1485000000000001"/>
    <d v="2018-06-14T00:00:00"/>
    <d v="2018-08-10T00:00:00"/>
    <s v="Stopped out at 1.1485"/>
    <n v="-155"/>
    <n v="57"/>
  </r>
  <r>
    <s v="EUR/GBP"/>
    <x v="0"/>
    <s v="short open"/>
    <n v="0.9012"/>
    <n v="0.89100000000000001"/>
    <n v="0.89700000000000002"/>
    <d v="2018-08-09T00:00:00"/>
    <d v="2018-08-13T00:00:00"/>
    <s v="Closed at market at 0.8942"/>
    <n v="70"/>
    <n v="4"/>
  </r>
  <r>
    <s v="USD/CAD"/>
    <x v="8"/>
    <s v="long open"/>
    <n v="1.3049999999999999"/>
    <n v="1.35"/>
    <n v="1.3049999999999999"/>
    <d v="2018-07-11T00:00:00"/>
    <d v="2018-08-15T00:00:00"/>
    <s v="Closed at 1.3050"/>
    <n v="0"/>
    <n v="35"/>
  </r>
  <r>
    <s v="EUR/USD"/>
    <x v="1"/>
    <s v="short open"/>
    <n v="1.1375999999999999"/>
    <n v="1.1100000000000001"/>
    <n v="1.1525000000000001"/>
    <d v="2018-08-13T00:00:00"/>
    <d v="2018-08-16T00:00:00"/>
    <s v="Closed at market at 1.1374"/>
    <n v="2"/>
    <n v="3"/>
  </r>
  <r>
    <s v="AUD/USD"/>
    <x v="0"/>
    <s v="short open"/>
    <n v="0.72650000000000003"/>
    <n v="0.71099999999999997"/>
    <n v="0.73350000000000004"/>
    <d v="2018-08-10T00:00:00"/>
    <d v="2018-08-20T00:00:00"/>
    <s v="Stopped out at 0.7335"/>
    <n v="-70"/>
    <n v="10"/>
  </r>
  <r>
    <s v="EUR/CAD"/>
    <x v="1"/>
    <s v="short open"/>
    <n v="1.4941"/>
    <n v="1.38"/>
    <n v="1.51"/>
    <d v="2018-08-20T00:00:00"/>
    <d v="2018-08-21T00:00:00"/>
    <s v="Stopped out at 1.5100"/>
    <n v="-159"/>
    <n v="1"/>
  </r>
  <r>
    <s v="EUR/USD"/>
    <x v="0"/>
    <s v="short open"/>
    <n v="1.1425000000000001"/>
    <n v="1.1265000000000001"/>
    <n v="1.1545000000000001"/>
    <d v="2018-08-02T00:00:00"/>
    <d v="2018-08-21T00:00:00"/>
    <s v="Stopped out at 1.1545"/>
    <n v="-120"/>
    <n v="19"/>
  </r>
  <r>
    <s v="EUR/USD"/>
    <x v="5"/>
    <s v="long open"/>
    <n v="1.135"/>
    <n v="1.1619999999999999"/>
    <n v="1.1599999999999999"/>
    <d v="2018-08-16T00:00:00"/>
    <d v="2018-08-22T00:00:00"/>
    <s v="Hit Target at 1.1620"/>
    <n v="270"/>
    <n v="6"/>
  </r>
  <r>
    <s v="EUR/GBP"/>
    <x v="0"/>
    <s v="short open"/>
    <n v="0.89549999999999996"/>
    <n v="0.88400000000000001"/>
    <n v="0.90049999999999997"/>
    <d v="2018-08-13T00:00:00"/>
    <d v="2018-08-23T00:00:00"/>
    <s v="Stopped out at 0.9005"/>
    <n v="-50"/>
    <n v="10"/>
  </r>
  <r>
    <s v="AUD/USD"/>
    <x v="4"/>
    <s v="short open"/>
    <n v="0.73129999999999995"/>
    <n v="0.71699999999999997"/>
    <n v="0.73099999999999998"/>
    <d v="2018-08-20T00:00:00"/>
    <d v="2018-08-24T00:00:00"/>
    <s v="Hit Profit-Stop 0.7310"/>
    <n v="3"/>
    <n v="4"/>
  </r>
  <r>
    <s v="EUR/USD"/>
    <x v="13"/>
    <s v="short open"/>
    <n v="1.1625000000000001"/>
    <n v="1.1379999999999999"/>
    <n v="1.171"/>
    <d v="2018-08-23T00:00:00"/>
    <d v="2018-08-28T00:00:00"/>
    <s v="Stopped out at 1.1710"/>
    <n v="-85"/>
    <n v="5"/>
  </r>
  <r>
    <s v="USD/JPY"/>
    <x v="0"/>
    <s v="short open"/>
    <n v="110.9"/>
    <n v="110.15"/>
    <n v="111.55"/>
    <d v="2018-08-21T00:00:00"/>
    <d v="2018-08-29T00:00:00"/>
    <s v="Stopped out at 111.55"/>
    <n v="-65"/>
    <n v="8"/>
  </r>
  <r>
    <s v="GBP/USD"/>
    <x v="0"/>
    <s v="short open"/>
    <n v="1.2825"/>
    <n v="1.2589999999999999"/>
    <n v="1.2949999999999999"/>
    <d v="2018-08-03T00:00:00"/>
    <d v="2018-08-29T00:00:00"/>
    <s v="Stopped out at 1.2950"/>
    <n v="-125"/>
    <n v="26"/>
  </r>
  <r>
    <s v="USD/CAD"/>
    <x v="7"/>
    <s v="short open"/>
    <n v="1.3149999999999999"/>
    <n v="1.2649999999999999"/>
    <n v="1.3049999999999999"/>
    <d v="2018-08-13T00:00:00"/>
    <d v="2018-08-31T00:00:00"/>
    <s v="Hit Profit-Stop 1.3050"/>
    <n v="100"/>
    <n v="18"/>
  </r>
  <r>
    <s v="EUR/CHF"/>
    <x v="7"/>
    <s v="long open"/>
    <n v="1.1279999999999999"/>
    <n v="1.1950000000000001"/>
    <n v="1.1294999999999999"/>
    <d v="2018-08-15T00:00:00"/>
    <d v="2018-08-31T00:00:00"/>
    <s v="Hit Profit-Stop 1.1295"/>
    <n v="15"/>
    <n v="16"/>
  </r>
  <r>
    <s v="USD/JPY"/>
    <x v="5"/>
    <s v="short open"/>
    <n v="111.4"/>
    <n v="104"/>
    <n v="113.2"/>
    <d v="2018-07-27T00:00:00"/>
    <d v="2018-08-31T00:00:00"/>
    <s v="Closed at market at 110.99"/>
    <n v="41"/>
    <n v="3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2">
  <r>
    <s v="EUR/USD"/>
    <x v="0"/>
    <s v="long open"/>
    <n v="1.236"/>
    <n v="1.25"/>
    <n v="1.226"/>
    <d v="2018-03-08T00:00:00"/>
    <d v="2018-03-16T00:00:00"/>
    <s v="Stopped out at 1.2260 (S/T)"/>
    <n v="-100"/>
    <n v="8"/>
    <n v="0"/>
    <n v="1"/>
    <n v="1"/>
  </r>
  <r>
    <s v="EUR/USD"/>
    <x v="1"/>
    <s v="long open"/>
    <n v="1.2335"/>
    <n v="1.26"/>
    <n v="1.2250000000000001"/>
    <d v="2018-03-13T00:00:00"/>
    <d v="2018-03-16T00:00:00"/>
    <s v="Closed at market at 1.2293 (TOTW-M/T)"/>
    <n v="-42"/>
    <n v="3"/>
    <n v="0"/>
    <n v="1"/>
    <n v="1"/>
  </r>
  <r>
    <s v="GBP/CAD"/>
    <x v="2"/>
    <s v="long open"/>
    <n v="1.7833000000000001"/>
    <n v="1.83"/>
    <n v="1.79"/>
    <d v="2018-03-06T00:00:00"/>
    <d v="2018-03-19T00:00:00"/>
    <s v="Hit Target at 1.8300 (M/T)"/>
    <n v="467"/>
    <n v="13"/>
    <n v="1"/>
    <n v="0"/>
    <n v="1"/>
  </r>
  <r>
    <s v="GBP/USD"/>
    <x v="0"/>
    <s v="short open"/>
    <n v="1.3959999999999999"/>
    <n v="1.3714999999999999"/>
    <n v="1.4075"/>
    <d v="2018-03-13T00:00:00"/>
    <d v="2018-03-19T00:00:00"/>
    <s v="Stopped out at 1.4075 (M/T)"/>
    <n v="-115"/>
    <n v="6"/>
    <n v="0"/>
    <n v="1"/>
    <n v="1"/>
  </r>
  <r>
    <s v="USD/JPY"/>
    <x v="0"/>
    <s v="short open"/>
    <n v="106.65"/>
    <n v="105.05"/>
    <n v="106.5"/>
    <d v="2018-03-07T00:00:00"/>
    <d v="2018-03-20T00:00:00"/>
    <s v="Hit Profit-Stop at 106.50 (S/T)"/>
    <n v="15"/>
    <n v="13"/>
    <n v="1"/>
    <n v="0"/>
    <n v="1"/>
  </r>
  <r>
    <s v="AUD/USD"/>
    <x v="3"/>
    <s v="short open"/>
    <n v="0.77010000000000001"/>
    <n v="0.76"/>
    <n v="0.77700000000000002"/>
    <d v="2018-03-19T00:00:00"/>
    <d v="2018-03-21T00:00:00"/>
    <s v="Stopped out at 0.7770 (S/T)"/>
    <n v="-69"/>
    <n v="2"/>
    <n v="0"/>
    <n v="1"/>
    <n v="1"/>
  </r>
  <r>
    <s v="NZD/USD"/>
    <x v="4"/>
    <s v="short open"/>
    <n v="0.72199999999999998"/>
    <n v="0.71299999999999997"/>
    <n v="0.72150000000000003"/>
    <d v="2018-03-19T00:00:00"/>
    <d v="2018-03-21T00:00:00"/>
    <s v="Hit Profit-Stop at 0.7215"/>
    <n v="5"/>
    <n v="2"/>
    <n v="1"/>
    <n v="0"/>
    <n v="1"/>
  </r>
  <r>
    <s v="GBP/NZD"/>
    <x v="5"/>
    <s v="long open"/>
    <n v="1.9370000000000001"/>
    <n v="2.08"/>
    <n v="1.95"/>
    <d v="2018-03-19T00:00:00"/>
    <d v="2018-03-22T00:00:00"/>
    <s v="Hit Profit-Stop at 1.9500"/>
    <n v="130"/>
    <n v="3"/>
    <n v="1"/>
    <n v="0"/>
    <n v="1"/>
  </r>
  <r>
    <s v="GBP/USD"/>
    <x v="1"/>
    <s v="long open"/>
    <n v="1.4"/>
    <n v="1.43"/>
    <n v="1.38"/>
    <d v="2018-03-19T00:00:00"/>
    <d v="2018-03-22T00:00:00"/>
    <s v="Closed at market at 1.4130 (TOTW-M/T)"/>
    <n v="130"/>
    <n v="3"/>
    <n v="1"/>
    <n v="0"/>
    <n v="1"/>
  </r>
  <r>
    <s v="GBP/USD"/>
    <x v="0"/>
    <s v="short open"/>
    <n v="1.4065000000000001"/>
    <n v="0"/>
    <n v="1.4165000000000001"/>
    <d v="2018-03-20T00:00:00"/>
    <d v="2018-03-22T00:00:00"/>
    <s v="Stopped out at 1.4150"/>
    <n v="-85"/>
    <n v="2"/>
    <n v="0"/>
    <n v="1"/>
    <n v="1"/>
  </r>
  <r>
    <s v="NZD/USD"/>
    <x v="6"/>
    <s v="short open"/>
    <n v="0.73599999999999999"/>
    <n v="0.71"/>
    <n v="0.72399999999999998"/>
    <d v="2018-02-02T00:00:00"/>
    <d v="2018-03-22T00:00:00"/>
    <s v="Hit Profit-Stop at 0.7240"/>
    <n v="120"/>
    <n v="48"/>
    <n v="1"/>
    <n v="0"/>
    <n v="1"/>
  </r>
  <r>
    <s v="AUD/USD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  <n v="1"/>
    <n v="0"/>
    <n v="1"/>
  </r>
  <r>
    <s v="GBP/CHF"/>
    <x v="7"/>
    <s v="long open"/>
    <n v="1.3055000000000001"/>
    <n v="1.36"/>
    <n v="1.28"/>
    <d v="2018-02-22T00:00:00"/>
    <d v="2018-03-23T00:00:00"/>
    <s v="Closed at market at 1.3371"/>
    <n v="316"/>
    <n v="29"/>
    <n v="1"/>
    <n v="0"/>
    <n v="1"/>
  </r>
  <r>
    <s v="AUD/NZD"/>
    <x v="8"/>
    <s v="long open"/>
    <n v="1.0698000000000001"/>
    <n v="1.1120000000000001"/>
    <n v="1.06"/>
    <d v="2018-03-01T00:00:00"/>
    <d v="2018-03-26T00:00:00"/>
    <s v="Stopped out at 1.0600 (M/T)"/>
    <n v="-98"/>
    <n v="25"/>
    <n v="0"/>
    <n v="1"/>
    <n v="1"/>
  </r>
  <r>
    <s v="AUD/NZD"/>
    <x v="9"/>
    <s v="long open"/>
    <n v="1.0768"/>
    <n v="1.1200000000000001"/>
    <n v="1.06"/>
    <d v="2018-02-07T00:00:00"/>
    <d v="2018-03-26T00:00:00"/>
    <s v="Stopped out at 1.0600 (M/T)"/>
    <n v="-168"/>
    <n v="47"/>
    <n v="0"/>
    <n v="1"/>
    <n v="1"/>
  </r>
  <r>
    <s v="AUD/JPY"/>
    <x v="4"/>
    <s v="short open"/>
    <n v="80.62"/>
    <n v="78"/>
    <n v="83.14"/>
    <d v="2018-03-26T00:00:00"/>
    <d v="2018-03-28T00:00:00"/>
    <s v="Closed at market at 81.89"/>
    <n v="-127"/>
    <n v="2"/>
    <n v="0"/>
    <n v="1"/>
    <n v="1"/>
  </r>
  <r>
    <s v="EUR/CHF"/>
    <x v="7"/>
    <s v="long open"/>
    <n v="1.1512"/>
    <n v="1.18"/>
    <n v="1.1279999999999999"/>
    <d v="2018-02-12T00:00:00"/>
    <d v="2018-03-28T00:00:00"/>
    <s v="Hit Target at 1.1800 (M/T)"/>
    <n v="288"/>
    <n v="44"/>
    <n v="1"/>
    <n v="0"/>
    <n v="1"/>
  </r>
  <r>
    <s v="USD/JPY"/>
    <x v="0"/>
    <s v="short open"/>
    <n v="105.9"/>
    <n v="104.6"/>
    <n v="106.68"/>
    <d v="2018-03-22T00:00:00"/>
    <d v="2018-03-28T00:00:00"/>
    <s v="Stopped out at 106.68"/>
    <n v="-78"/>
    <n v="6"/>
    <n v="0"/>
    <n v="1"/>
    <n v="1"/>
  </r>
  <r>
    <s v="AUD/CAD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  <n v="1"/>
    <n v="0"/>
    <n v="1"/>
  </r>
  <r>
    <s v="AUD/JPY"/>
    <x v="10"/>
    <s v="short open"/>
    <n v="83.75"/>
    <n v="80"/>
    <n v="86"/>
    <d v="2018-03-12T00:00:00"/>
    <d v="2018-03-29T00:00:00"/>
    <s v="Closed at market at 81.63"/>
    <n v="212"/>
    <n v="17"/>
    <n v="1"/>
    <n v="0"/>
    <n v="1"/>
  </r>
  <r>
    <s v="CAD/JPY"/>
    <x v="5"/>
    <s v="long open"/>
    <n v="81.5"/>
    <n v="80.599999999999994"/>
    <n v="82"/>
    <d v="2018-03-26T00:00:00"/>
    <d v="2018-03-29T00:00:00"/>
    <s v="Closed at market at 82.33"/>
    <n v="83"/>
    <n v="3"/>
    <n v="1"/>
    <n v="0"/>
    <n v="1"/>
  </r>
  <r>
    <s v="CHF/JPY"/>
    <x v="5"/>
    <s v="short open"/>
    <n v="115.57"/>
    <n v="105"/>
    <n v="113.7"/>
    <d v="2018-01-05T00:00:00"/>
    <d v="2018-03-29T00:00:00"/>
    <s v="Closed at market at 111.66"/>
    <n v="391"/>
    <n v="83"/>
    <n v="1"/>
    <n v="0"/>
    <n v="1"/>
  </r>
  <r>
    <s v="EUR/AUD"/>
    <x v="5"/>
    <s v="long open"/>
    <n v="1.575"/>
    <n v="1.65"/>
    <n v="1.56"/>
    <d v="2018-02-02T00:00:00"/>
    <d v="2018-03-29T00:00:00"/>
    <s v="Closed at market at 1.6085"/>
    <n v="335"/>
    <n v="55"/>
    <n v="1"/>
    <n v="0"/>
    <n v="1"/>
  </r>
  <r>
    <s v="GBP/USD"/>
    <x v="0"/>
    <s v="long open"/>
    <n v="1.411"/>
    <n v="1.4330000000000001"/>
    <n v="1.4059999999999999"/>
    <d v="2018-03-23T00:00:00"/>
    <d v="2018-03-29T00:00:00"/>
    <s v="Stopped out at 1.4060"/>
    <n v="-50"/>
    <n v="6"/>
    <n v="0"/>
    <n v="1"/>
    <n v="1"/>
  </r>
  <r>
    <s v="USD/JPY"/>
    <x v="3"/>
    <s v="long open"/>
    <n v="106.64"/>
    <n v="107.9"/>
    <n v="105.7"/>
    <d v="2018-03-29T00:00:00"/>
    <d v="2018-04-02T00:00:00"/>
    <s v="Stopped out at 105.70"/>
    <n v="-94"/>
    <n v="4"/>
    <n v="0"/>
    <n v="1"/>
    <n v="1"/>
  </r>
  <r>
    <s v="EUR/USD"/>
    <x v="0"/>
    <s v="long open"/>
    <n v="1.2350000000000001"/>
    <n v="1.2470000000000001"/>
    <n v="1.228"/>
    <d v="2018-03-23T00:00:00"/>
    <d v="2018-04-03T00:00:00"/>
    <s v="Stopped out at 1.2280"/>
    <n v="-70"/>
    <n v="11"/>
    <n v="0"/>
    <n v="1"/>
    <n v="1"/>
  </r>
  <r>
    <s v="AUD/USD"/>
    <x v="0"/>
    <s v="short limit"/>
    <n v="0.78749999999999998"/>
    <n v="0"/>
    <n v="0.79749999999999999"/>
    <d v="2018-03-23T00:00:00"/>
    <d v="2018-04-04T00:00:00"/>
    <s v="Canceled"/>
    <n v="0"/>
    <n v="12"/>
    <n v="0"/>
    <n v="0"/>
    <n v="0"/>
  </r>
  <r>
    <s v="EUR/AUD"/>
    <x v="11"/>
    <s v="long open"/>
    <n v="1.5880000000000001"/>
    <n v="0"/>
    <n v="1.59"/>
    <d v="2018-03-05T00:00:00"/>
    <d v="2018-04-04T00:00:00"/>
    <s v="Closed at market at 1.5981"/>
    <n v="101"/>
    <n v="30"/>
    <n v="1"/>
    <n v="0"/>
    <n v="1"/>
  </r>
  <r>
    <s v="GBP/USD"/>
    <x v="0"/>
    <s v="long open"/>
    <n v="1.4075"/>
    <n v="1.4235"/>
    <n v="1.3995"/>
    <d v="2018-04-03T00:00:00"/>
    <d v="2018-04-05T00:00:00"/>
    <s v="Stopped out at 1.3995"/>
    <n v="-80"/>
    <n v="2"/>
    <n v="0"/>
    <n v="1"/>
    <n v="1"/>
  </r>
  <r>
    <s v="EUR/CAD"/>
    <x v="5"/>
    <s v="short open"/>
    <n v="1.5885"/>
    <n v="1.51"/>
    <n v="1.5685"/>
    <d v="2018-04-02T00:00:00"/>
    <d v="2018-04-06T00:00:00"/>
    <s v="Closed at market at 1.5630"/>
    <n v="255"/>
    <n v="4"/>
    <n v="1"/>
    <n v="0"/>
    <n v="1"/>
  </r>
  <r>
    <s v="USD/JPY"/>
    <x v="0"/>
    <s v="long open"/>
    <n v="106.3"/>
    <n v="107.95"/>
    <n v="106.95"/>
    <d v="2018-04-04T00:00:00"/>
    <d v="2018-04-06T00:00:00"/>
    <s v="Hit Profit-Stop at 106.95"/>
    <n v="65"/>
    <n v="2"/>
    <n v="1"/>
    <n v="0"/>
    <n v="1"/>
  </r>
  <r>
    <s v="CHF/JPY"/>
    <x v="10"/>
    <s v="short open"/>
    <n v="115.88"/>
    <n v="108"/>
    <n v="111.84"/>
    <d v="2018-01-09T00:00:00"/>
    <d v="2018-04-09T00:00:00"/>
    <s v="Hit Profit-Stop at 111.84"/>
    <n v="404"/>
    <n v="90"/>
    <n v="1"/>
    <n v="0"/>
    <n v="1"/>
  </r>
  <r>
    <s v="GBP/USD"/>
    <x v="0"/>
    <s v="short open"/>
    <n v="1.409"/>
    <n v="1.385"/>
    <n v="1.4159999999999999"/>
    <d v="2018-04-05T00:00:00"/>
    <d v="2018-04-09T00:00:00"/>
    <s v="Stopped out at 1.4160"/>
    <n v="-70"/>
    <n v="4"/>
    <n v="0"/>
    <n v="1"/>
    <n v="1"/>
  </r>
  <r>
    <s v="AUD/CHF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  <n v="1"/>
    <n v="0"/>
    <n v="1"/>
  </r>
  <r>
    <s v="EUR/USD"/>
    <x v="0"/>
    <s v="long open"/>
    <n v="1.222"/>
    <n v="1.2344999999999999"/>
    <n v="1.2150000000000001"/>
    <d v="2018-04-04T00:00:00"/>
    <d v="2018-04-10T00:00:00"/>
    <s v="Hit Target at 1.2345"/>
    <n v="125"/>
    <n v="6"/>
    <n v="1"/>
    <n v="0"/>
    <n v="1"/>
  </r>
  <r>
    <s v="GBP/USD"/>
    <x v="6"/>
    <s v="long open"/>
    <n v="1.3995"/>
    <n v="1.44"/>
    <n v="1.405"/>
    <d v="2018-04-05T00:00:00"/>
    <d v="2018-04-11T00:00:00"/>
    <s v="Closed at market at 1.4195"/>
    <n v="200"/>
    <n v="6"/>
    <n v="1"/>
    <n v="0"/>
    <n v="1"/>
  </r>
  <r>
    <s v="EUR/GBP"/>
    <x v="0"/>
    <s v="short open"/>
    <n v="0.879"/>
    <n v="0"/>
    <n v="0.88900000000000001"/>
    <d v="2018-03-15T00:00:00"/>
    <d v="2018-04-12T00:00:00"/>
    <s v="Closed at market at 0.8668"/>
    <n v="122"/>
    <n v="28"/>
    <n v="1"/>
    <n v="0"/>
    <n v="1"/>
  </r>
  <r>
    <s v="AUD/CAD"/>
    <x v="1"/>
    <s v="short open"/>
    <n v="0.98"/>
    <n v="0.96250000000000002"/>
    <n v="0.99299999999999999"/>
    <d v="2018-04-09T00:00:00"/>
    <d v="2018-04-13T00:00:00"/>
    <s v="Closed at market at 0.9792"/>
    <n v="8"/>
    <n v="4"/>
    <n v="1"/>
    <n v="0"/>
    <n v="1"/>
  </r>
  <r>
    <s v="AUD/USD"/>
    <x v="0"/>
    <s v="long open"/>
    <n v="0.76900000000000002"/>
    <n v="0.78249999999999997"/>
    <n v="0.77700000000000002"/>
    <d v="2018-04-06T00:00:00"/>
    <d v="2018-04-13T00:00:00"/>
    <s v="Hit Profit-Stop at 0.7770"/>
    <n v="80"/>
    <n v="7"/>
    <n v="1"/>
    <n v="0"/>
    <n v="1"/>
  </r>
  <r>
    <s v="EUR/USD"/>
    <x v="4"/>
    <s v="short open"/>
    <n v="1.2264999999999999"/>
    <n v="1.1948000000000001"/>
    <n v="1.2444"/>
    <d v="2018-04-09T00:00:00"/>
    <d v="2018-04-13T00:00:00"/>
    <s v="Closed at market at 1.2334"/>
    <n v="-69"/>
    <n v="4"/>
    <n v="0"/>
    <n v="1"/>
    <n v="1"/>
  </r>
  <r>
    <s v="NZD/CAD"/>
    <x v="5"/>
    <s v="short open"/>
    <n v="0.93300000000000005"/>
    <n v="0.88"/>
    <n v="0.94299999999999995"/>
    <d v="2018-03-23T00:00:00"/>
    <d v="2018-04-13T00:00:00"/>
    <s v="Closed at market at 0.9289"/>
    <n v="41"/>
    <n v="21"/>
    <n v="1"/>
    <n v="0"/>
    <n v="1"/>
  </r>
  <r>
    <s v="NZD/JPY"/>
    <x v="1"/>
    <s v="long open"/>
    <n v="77.34"/>
    <n v="79.349999999999994"/>
    <n v="76.099999999999994"/>
    <d v="2018-04-04T00:00:00"/>
    <d v="2018-04-13T00:00:00"/>
    <s v="Hit Target at 79.35"/>
    <n v="201"/>
    <n v="9"/>
    <n v="1"/>
    <n v="0"/>
    <n v="1"/>
  </r>
  <r>
    <s v="USD/JPY"/>
    <x v="0"/>
    <s v="short limit"/>
    <n v="109.3"/>
    <n v="0"/>
    <n v="110.3"/>
    <d v="2018-04-13T00:00:00"/>
    <d v="2018-04-16T00:00:00"/>
    <s v="Canceled"/>
    <n v="0"/>
    <n v="3"/>
    <n v="0"/>
    <n v="0"/>
    <n v="0"/>
  </r>
  <r>
    <s v="EUR/USD"/>
    <x v="0"/>
    <s v="long open"/>
    <n v="1.2304999999999999"/>
    <n v="1.2475000000000001"/>
    <n v="1.2344999999999999"/>
    <d v="2018-04-10T00:00:00"/>
    <d v="2018-04-17T00:00:00"/>
    <s v="Hit Profit-Stop at 1.2345"/>
    <n v="40"/>
    <n v="7"/>
    <n v="1"/>
    <n v="0"/>
    <n v="1"/>
  </r>
  <r>
    <s v="GBP/USD"/>
    <x v="0"/>
    <s v="short open"/>
    <n v="1.4239999999999999"/>
    <n v="1.4045000000000001"/>
    <n v="1.4365000000000001"/>
    <d v="2018-04-09T00:00:00"/>
    <d v="2018-04-17T00:00:00"/>
    <s v="Stopped out at 1.4365"/>
    <n v="-125"/>
    <n v="8"/>
    <n v="0"/>
    <n v="1"/>
    <n v="1"/>
  </r>
  <r>
    <s v="EUR/GBP"/>
    <x v="8"/>
    <s v="short open"/>
    <n v="0.875"/>
    <n v="0.83499999999999996"/>
    <n v="0.88"/>
    <d v="2018-02-08T00:00:00"/>
    <d v="2018-04-18T00:00:00"/>
    <s v="Closed at market at 0.8705"/>
    <n v="45"/>
    <n v="69"/>
    <n v="1"/>
    <n v="0"/>
    <n v="1"/>
  </r>
  <r>
    <s v="EUR/CHF"/>
    <x v="2"/>
    <s v="long open"/>
    <n v="1.1704000000000001"/>
    <n v="1.2"/>
    <n v="1.198"/>
    <d v="2018-03-16T00:00:00"/>
    <d v="2018-04-19T00:00:00"/>
    <s v="Hit Profit-Stop at 1.1980"/>
    <n v="276"/>
    <n v="34"/>
    <n v="1"/>
    <n v="0"/>
    <n v="1"/>
  </r>
  <r>
    <s v="EUR/CHF"/>
    <x v="12"/>
    <s v="long open"/>
    <n v="1.1599999999999999"/>
    <n v="1.2"/>
    <n v="1.198"/>
    <d v="2018-02-14T00:00:00"/>
    <d v="2018-04-19T00:00:00"/>
    <s v="Hit Profit-Stop at 1.1980"/>
    <n v="380"/>
    <n v="64"/>
    <n v="1"/>
    <n v="0"/>
    <n v="1"/>
  </r>
  <r>
    <s v="EUR/CHF"/>
    <x v="10"/>
    <s v="long open"/>
    <n v="1.155"/>
    <n v="1.2"/>
    <n v="1.198"/>
    <d v="2018-01-29T00:00:00"/>
    <d v="2018-04-19T00:00:00"/>
    <s v="Hit Profit-Stop at 1.1980"/>
    <n v="430"/>
    <n v="80"/>
    <n v="1"/>
    <n v="0"/>
    <n v="1"/>
  </r>
  <r>
    <s v="EUR/GBP"/>
    <x v="0"/>
    <s v="short open"/>
    <n v="0.86650000000000005"/>
    <n v="0.84499999999999997"/>
    <n v="0.876"/>
    <d v="2018-04-12T00:00:00"/>
    <d v="2018-04-19T00:00:00"/>
    <s v="Stopped out at 0.8760"/>
    <n v="-95"/>
    <n v="7"/>
    <n v="0"/>
    <n v="1"/>
    <n v="1"/>
  </r>
  <r>
    <s v="EUR/GBP"/>
    <x v="1"/>
    <s v="short open"/>
    <n v="0.86450000000000005"/>
    <n v="0.84750000000000003"/>
    <n v="0.87250000000000005"/>
    <d v="2018-04-16T00:00:00"/>
    <d v="2018-04-19T00:00:00"/>
    <s v="Stopped out at 0.8725"/>
    <n v="-80"/>
    <n v="3"/>
    <n v="0"/>
    <n v="1"/>
    <n v="1"/>
  </r>
  <r>
    <s v="GBP/USD"/>
    <x v="0"/>
    <s v="long open"/>
    <n v="1.425"/>
    <n v="1.44"/>
    <n v="1.4159999999999999"/>
    <d v="2018-04-17T00:00:00"/>
    <d v="2018-04-19T00:00:00"/>
    <s v="Stopped out at 1.4160"/>
    <n v="-90"/>
    <n v="2"/>
    <n v="0"/>
    <n v="1"/>
    <n v="1"/>
  </r>
  <r>
    <s v="CAD/CHF"/>
    <x v="5"/>
    <s v="long open"/>
    <n v="0.76449999999999996"/>
    <n v="0.79349999999999998"/>
    <n v="0.752"/>
    <d v="2018-04-13T00:00:00"/>
    <d v="2018-04-20T00:00:00"/>
    <s v="Closed at market at 0.7666"/>
    <n v="21"/>
    <n v="7"/>
    <n v="1"/>
    <n v="0"/>
    <n v="1"/>
  </r>
  <r>
    <s v="CAD/CHF"/>
    <x v="5"/>
    <s v="long open"/>
    <n v="0.76170000000000004"/>
    <n v="0.79"/>
    <n v="0.75"/>
    <d v="2018-04-16T00:00:00"/>
    <d v="2018-04-20T00:00:00"/>
    <s v="Closed at market at 0.7666"/>
    <n v="49"/>
    <n v="4"/>
    <n v="1"/>
    <n v="0"/>
    <n v="1"/>
  </r>
  <r>
    <s v="EUR/USD"/>
    <x v="0"/>
    <s v="long open"/>
    <n v="1.2335"/>
    <n v="1.2415"/>
    <n v="1.2290000000000001"/>
    <d v="2018-04-18T00:00:00"/>
    <d v="2018-04-20T00:00:00"/>
    <s v="Stopped out at 1.2290"/>
    <n v="-45"/>
    <n v="2"/>
    <n v="0"/>
    <n v="1"/>
    <n v="1"/>
  </r>
  <r>
    <s v="GBP/NZD"/>
    <x v="4"/>
    <s v="long limit"/>
    <n v="1.9275"/>
    <n v="2"/>
    <n v="1.905"/>
    <d v="2018-04-16T00:00:00"/>
    <d v="2018-04-20T00:00:00"/>
    <s v="Canceled"/>
    <n v="0"/>
    <n v="4"/>
    <n v="0"/>
    <n v="0"/>
    <n v="0"/>
  </r>
  <r>
    <s v="NZD/USD"/>
    <x v="10"/>
    <s v="short open"/>
    <n v="0.73640000000000005"/>
    <n v="0.71850000000000003"/>
    <n v="0.752"/>
    <d v="2018-04-17T00:00:00"/>
    <d v="2018-04-23T00:00:00"/>
    <s v="Hit Target at 0.7185"/>
    <n v="179"/>
    <n v="6"/>
    <n v="1"/>
    <n v="0"/>
    <n v="1"/>
  </r>
  <r>
    <s v="EUR/USD"/>
    <x v="0"/>
    <s v="long open"/>
    <n v="1.2255"/>
    <n v="1.2395"/>
    <n v="1.2195"/>
    <d v="2018-04-23T00:00:00"/>
    <d v="2018-04-24T00:00:00"/>
    <s v="Stopped out at 1.2195"/>
    <n v="-60"/>
    <n v="1"/>
    <n v="0"/>
    <n v="1"/>
    <n v="1"/>
  </r>
  <r>
    <s v="EUR/AUD"/>
    <x v="1"/>
    <s v="long open"/>
    <n v="1.6"/>
    <n v="1.6325000000000001"/>
    <n v="1.5825"/>
    <d v="2018-04-23T00:00:00"/>
    <d v="2018-04-25T00:00:00"/>
    <s v="Closed at market at 1.6114"/>
    <n v="114"/>
    <n v="2"/>
    <n v="1"/>
    <n v="0"/>
    <n v="1"/>
  </r>
  <r>
    <s v="EUR/GBP"/>
    <x v="0"/>
    <s v="short open"/>
    <n v="0.879"/>
    <n v="0.871"/>
    <n v="0.88300000000000001"/>
    <d v="2018-04-19T00:00:00"/>
    <d v="2018-04-25T00:00:00"/>
    <s v="Closed at market at 0.8733"/>
    <n v="57"/>
    <n v="6"/>
    <n v="1"/>
    <n v="0"/>
    <n v="1"/>
  </r>
  <r>
    <s v="EUR/USD"/>
    <x v="0"/>
    <s v="short limit"/>
    <n v="1.2144999999999999"/>
    <n v="0"/>
    <n v="1.2244999999999999"/>
    <d v="2018-04-26T00:00:00"/>
    <d v="2018-04-26T00:00:00"/>
    <s v="Canceled"/>
    <n v="0"/>
    <n v="0"/>
    <n v="0"/>
    <n v="0"/>
    <n v="0"/>
  </r>
  <r>
    <s v="AUD/USD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  <n v="1"/>
    <n v="0"/>
    <n v="1"/>
  </r>
  <r>
    <s v="USD/JPY"/>
    <x v="0"/>
    <s v="long open"/>
    <n v="109.05"/>
    <n v="110.95"/>
    <n v="108.95"/>
    <d v="2018-04-18T00:00:00"/>
    <d v="2018-04-27T00:00:00"/>
    <s v="Closed at market at 109.08"/>
    <n v="3"/>
    <n v="9"/>
    <n v="1"/>
    <n v="0"/>
    <n v="1"/>
  </r>
  <r>
    <s v="EUR/GBP"/>
    <x v="13"/>
    <s v="short open"/>
    <n v="0.874"/>
    <n v="0.84"/>
    <n v="0.89"/>
    <d v="2018-04-04T00:00:00"/>
    <d v="2018-04-30T00:00:00"/>
    <s v="Closed at market at 0.8799"/>
    <n v="-59"/>
    <n v="26"/>
    <n v="0"/>
    <n v="1"/>
    <n v="1"/>
  </r>
  <r>
    <s v="EUR/GBP"/>
    <x v="0"/>
    <s v="short open"/>
    <n v="0.87250000000000005"/>
    <n v="0.86799999999999999"/>
    <n v="0.88249999999999995"/>
    <d v="2018-04-26T00:00:00"/>
    <d v="2018-04-30T00:00:00"/>
    <s v="Stopped out at 0.8825"/>
    <n v="-100"/>
    <n v="4"/>
    <n v="0"/>
    <n v="1"/>
    <n v="1"/>
  </r>
  <r>
    <s v="EUR/USD"/>
    <x v="0"/>
    <s v="long open"/>
    <n v="1.2110000000000001"/>
    <n v="1.2235"/>
    <n v="1.2050000000000001"/>
    <d v="2018-04-27T00:00:00"/>
    <d v="2018-05-01T00:00:00"/>
    <s v="Stopped out at 1.2050"/>
    <n v="-60"/>
    <n v="4"/>
    <n v="0"/>
    <n v="1"/>
    <n v="1"/>
  </r>
  <r>
    <s v="GBP/CHF"/>
    <x v="2"/>
    <s v="long open"/>
    <n v="1.37"/>
    <n v="1.41"/>
    <n v="1.3540000000000001"/>
    <d v="2018-04-25T00:00:00"/>
    <d v="2018-05-01T00:00:00"/>
    <s v="Stopped out at 1.3540"/>
    <n v="-160"/>
    <n v="6"/>
    <n v="0"/>
    <n v="1"/>
    <n v="1"/>
  </r>
  <r>
    <s v="NZD/CAD"/>
    <x v="8"/>
    <s v="short open"/>
    <n v="0.93200000000000005"/>
    <n v="0.9"/>
    <n v="0.92"/>
    <d v="2018-04-09T00:00:00"/>
    <d v="2018-05-01T00:00:00"/>
    <s v="Closed at market at 0.9015"/>
    <n v="305"/>
    <n v="22"/>
    <n v="1"/>
    <n v="0"/>
    <n v="1"/>
  </r>
  <r>
    <s v="USD/JPY"/>
    <x v="0"/>
    <s v="short open"/>
    <n v="109.25"/>
    <n v="108.15"/>
    <n v="109.7"/>
    <d v="2018-04-30T00:00:00"/>
    <d v="2018-05-01T00:00:00"/>
    <s v="Stopped out at 109.70"/>
    <n v="-45"/>
    <n v="1"/>
    <n v="0"/>
    <n v="1"/>
    <n v="1"/>
  </r>
  <r>
    <s v="EUR/GBP"/>
    <x v="0"/>
    <s v="long limit"/>
    <n v="0.87749999999999995"/>
    <n v="0"/>
    <n v="0.86750000000000005"/>
    <d v="2018-05-01T00:00:00"/>
    <d v="2018-05-02T00:00:00"/>
    <s v="Canceled"/>
    <n v="0"/>
    <n v="1"/>
    <n v="0"/>
    <n v="0"/>
    <n v="0"/>
  </r>
  <r>
    <s v="EUR/USD"/>
    <x v="3"/>
    <s v="short open"/>
    <n v="1.2024999999999999"/>
    <n v="1.1915"/>
    <n v="1.2"/>
    <d v="2018-05-02T00:00:00"/>
    <d v="2018-05-02T00:00:00"/>
    <s v="Hit Profit-Stop at 1.2000"/>
    <n v="25"/>
    <n v="0"/>
    <n v="1"/>
    <n v="0"/>
    <n v="1"/>
  </r>
  <r>
    <s v="USD/JPY"/>
    <x v="5"/>
    <s v="long open"/>
    <n v="106.87"/>
    <n v="110"/>
    <n v="107"/>
    <d v="2018-03-29T00:00:00"/>
    <d v="2018-05-02T00:00:00"/>
    <s v="Hit Target at 110.00"/>
    <n v="313"/>
    <n v="34"/>
    <n v="1"/>
    <n v="0"/>
    <n v="1"/>
  </r>
  <r>
    <s v="USD/JPY"/>
    <x v="0"/>
    <s v="short limit"/>
    <n v="109.3"/>
    <n v="0"/>
    <n v="110.3"/>
    <d v="2018-04-27T00:00:00"/>
    <d v="2018-05-03T00:00:00"/>
    <s v="Canceled"/>
    <n v="0"/>
    <n v="6"/>
    <n v="0"/>
    <n v="0"/>
    <n v="0"/>
  </r>
  <r>
    <s v="USD/JPY"/>
    <x v="0"/>
    <s v="long limit"/>
    <n v="109.1"/>
    <n v="0"/>
    <n v="108.1"/>
    <d v="2018-05-01T00:00:00"/>
    <d v="2018-05-03T00:00:00"/>
    <s v="Canceled"/>
    <n v="0"/>
    <n v="2"/>
    <n v="0"/>
    <n v="0"/>
    <n v="0"/>
  </r>
  <r>
    <s v="EUR/CHF"/>
    <x v="12"/>
    <s v="long open"/>
    <n v="1.2004999999999999"/>
    <n v="1.24"/>
    <n v="1.1879999999999999"/>
    <d v="2018-04-19T00:00:00"/>
    <d v="2018-05-04T00:00:00"/>
    <s v="Closed at market at 1.1962"/>
    <n v="-43"/>
    <n v="15"/>
    <n v="0"/>
    <n v="1"/>
    <n v="1"/>
  </r>
  <r>
    <s v="EUR/USD"/>
    <x v="0"/>
    <s v="short open"/>
    <n v="1.202"/>
    <n v="1.1919999999999999"/>
    <n v="1.202"/>
    <d v="2018-05-01T00:00:00"/>
    <d v="2018-05-04T00:00:00"/>
    <s v="Hit Target at 1.1920"/>
    <n v="100"/>
    <n v="3"/>
    <n v="1"/>
    <n v="0"/>
    <n v="1"/>
  </r>
  <r>
    <s v="GBP/JPY"/>
    <x v="5"/>
    <s v="short open"/>
    <n v="150.19999999999999"/>
    <n v="144.19999999999999"/>
    <n v="150"/>
    <d v="2018-04-30T00:00:00"/>
    <d v="2018-05-04T00:00:00"/>
    <s v="Closed at market at 147.70"/>
    <n v="250"/>
    <n v="4"/>
    <n v="1"/>
    <n v="0"/>
    <n v="1"/>
  </r>
  <r>
    <s v="GBP/USD"/>
    <x v="0"/>
    <s v="long open"/>
    <n v="1.3635999999999999"/>
    <n v="1.3875"/>
    <n v="1.3525"/>
    <d v="2018-05-02T00:00:00"/>
    <d v="2018-05-04T00:00:00"/>
    <s v="Stopped out at 1.3525"/>
    <n v="-111"/>
    <n v="2"/>
    <n v="0"/>
    <n v="1"/>
    <n v="1"/>
  </r>
  <r>
    <s v="AUD/USD"/>
    <x v="0"/>
    <s v="short open"/>
    <n v="0.751"/>
    <n v="0.73350000000000004"/>
    <n v="0.74950000000000006"/>
    <d v="2018-04-19T00:00:00"/>
    <d v="2018-05-09T00:00:00"/>
    <s v="Closed at market at 0.7463"/>
    <n v="47"/>
    <n v="20"/>
    <n v="1"/>
    <n v="0"/>
    <n v="1"/>
  </r>
  <r>
    <s v="EUR/USD"/>
    <x v="0"/>
    <s v="short open"/>
    <n v="1.1970000000000001"/>
    <n v="1.173"/>
    <n v="1.1875"/>
    <d v="2018-05-04T00:00:00"/>
    <d v="2018-05-09T00:00:00"/>
    <s v="Hit Profit-Stop at 1.1875"/>
    <n v="95"/>
    <n v="5"/>
    <n v="1"/>
    <n v="0"/>
    <n v="1"/>
  </r>
  <r>
    <s v="AUD/JPY"/>
    <x v="4"/>
    <s v="short open"/>
    <n v="82.3"/>
    <n v="80.5"/>
    <n v="83.1"/>
    <d v="2018-05-07T00:00:00"/>
    <d v="2018-05-10T00:00:00"/>
    <s v="Closed at market at 81.95"/>
    <n v="35"/>
    <n v="3"/>
    <n v="1"/>
    <n v="0"/>
    <n v="1"/>
  </r>
  <r>
    <s v="AUD/NZD"/>
    <x v="9"/>
    <s v="long open"/>
    <n v="1.0508999999999999"/>
    <n v="1.08"/>
    <n v="1.0649999999999999"/>
    <d v="2018-04-12T00:00:00"/>
    <d v="2018-05-10T00:00:00"/>
    <s v="Hit Target at 1.0800"/>
    <n v="291"/>
    <n v="28"/>
    <n v="1"/>
    <n v="0"/>
    <n v="1"/>
  </r>
  <r>
    <s v="EUR/GBP"/>
    <x v="0"/>
    <s v="short open"/>
    <n v="0.876"/>
    <n v="0.86599999999999999"/>
    <n v="0.88049999999999995"/>
    <d v="2018-05-09T00:00:00"/>
    <d v="2018-05-10T00:00:00"/>
    <s v="Stopped out at 0.8805"/>
    <n v="-45"/>
    <n v="1"/>
    <n v="0"/>
    <n v="1"/>
    <n v="1"/>
  </r>
  <r>
    <s v="GBP/USD"/>
    <x v="2"/>
    <s v="long open"/>
    <n v="1.3597999999999999"/>
    <n v="1.41"/>
    <n v="1.3480000000000001"/>
    <d v="2018-05-02T00:00:00"/>
    <d v="2018-05-10T00:00:00"/>
    <s v="Stopped out at 1.3480"/>
    <n v="-118"/>
    <n v="8"/>
    <n v="0"/>
    <n v="1"/>
    <n v="1"/>
  </r>
  <r>
    <s v="USD/JPY"/>
    <x v="12"/>
    <s v="short open"/>
    <n v="109"/>
    <n v="105"/>
    <n v="110.3"/>
    <d v="2018-05-07T00:00:00"/>
    <d v="2018-05-15T00:00:00"/>
    <s v="Stopped out at 110.30"/>
    <n v="-130"/>
    <n v="8"/>
    <n v="0"/>
    <n v="1"/>
    <n v="1"/>
  </r>
  <r>
    <s v="GBP/USD"/>
    <x v="4"/>
    <s v="long open"/>
    <n v="1.3548"/>
    <n v="1.3725000000000001"/>
    <n v="1.345"/>
    <d v="2018-05-14T00:00:00"/>
    <d v="2018-05-16T00:00:00"/>
    <s v="Closed at market at 1.3498"/>
    <n v="-50"/>
    <n v="2"/>
    <n v="0"/>
    <n v="1"/>
    <n v="1"/>
  </r>
  <r>
    <s v="GBP/JPY"/>
    <x v="5"/>
    <s v="short open"/>
    <n v="148.44999999999999"/>
    <n v="146.30000000000001"/>
    <n v="149.6"/>
    <d v="2018-05-04T00:00:00"/>
    <d v="2018-05-17T00:00:00"/>
    <s v="Stopped out at 149.60"/>
    <n v="-115"/>
    <n v="13"/>
    <n v="0"/>
    <n v="1"/>
    <n v="1"/>
  </r>
  <r>
    <s v="USD/JPY"/>
    <x v="0"/>
    <s v="long open"/>
    <n v="109.15"/>
    <n v="111.15"/>
    <n v="110.35"/>
    <d v="2018-05-03T00:00:00"/>
    <d v="2018-05-17T00:00:00"/>
    <s v="Closed at market at 110.77"/>
    <n v="162"/>
    <n v="14"/>
    <n v="1"/>
    <n v="0"/>
    <n v="1"/>
  </r>
  <r>
    <s v="AUD/NZD"/>
    <x v="5"/>
    <s v="short limit"/>
    <n v="1.1200000000000001"/>
    <n v="1.08"/>
    <n v="1.1339999999999999"/>
    <d v="2018-05-11T00:00:00"/>
    <d v="2018-05-18T00:00:00"/>
    <s v="Canceled"/>
    <n v="0"/>
    <n v="7"/>
    <n v="0"/>
    <n v="0"/>
    <n v="0"/>
  </r>
  <r>
    <s v="AUD/USD"/>
    <x v="5"/>
    <s v="short open"/>
    <n v="0.77700000000000002"/>
    <n v="0.69"/>
    <n v="0.76500000000000001"/>
    <d v="2018-04-09T00:00:00"/>
    <d v="2018-05-18T00:00:00"/>
    <s v="Closed at market at 0.7514"/>
    <n v="256"/>
    <n v="39"/>
    <n v="1"/>
    <n v="0"/>
    <n v="1"/>
  </r>
  <r>
    <s v="CHF/JPY"/>
    <x v="5"/>
    <s v="short open"/>
    <n v="109.11"/>
    <n v="104"/>
    <n v="110.7"/>
    <d v="2018-05-04T00:00:00"/>
    <d v="2018-05-18T00:00:00"/>
    <s v="Closed at market at 110.60"/>
    <n v="-149"/>
    <n v="14"/>
    <n v="0"/>
    <n v="1"/>
    <n v="1"/>
  </r>
  <r>
    <s v="NZD/USD"/>
    <x v="11"/>
    <s v="short open"/>
    <n v="0.72219999999999995"/>
    <n v="0.67"/>
    <n v="0.69199999999999995"/>
    <d v="2018-03-05T00:00:00"/>
    <d v="2018-05-18T00:00:00"/>
    <s v="Hit Profit-Stop at 0.6920"/>
    <n v="302"/>
    <n v="74"/>
    <n v="1"/>
    <n v="0"/>
    <n v="1"/>
  </r>
  <r>
    <s v="CAD/JPY"/>
    <x v="8"/>
    <s v="short open"/>
    <n v="84.95"/>
    <n v="81.5"/>
    <n v="86.85"/>
    <d v="2018-05-07T00:00:00"/>
    <d v="2018-05-21T00:00:00"/>
    <s v="Stopped out at 86.85"/>
    <n v="-190"/>
    <n v="14"/>
    <n v="0"/>
    <n v="1"/>
    <n v="1"/>
  </r>
  <r>
    <s v="USD/JPY"/>
    <x v="0"/>
    <s v="long limit"/>
    <n v="110.65"/>
    <n v="0"/>
    <n v="109.65"/>
    <d v="2018-05-17T00:00:00"/>
    <d v="2018-05-21T00:00:00"/>
    <s v="Canceled"/>
    <n v="0"/>
    <n v="4"/>
    <n v="0"/>
    <n v="0"/>
    <n v="0"/>
  </r>
  <r>
    <s v="EUR/GBP"/>
    <x v="0"/>
    <s v="short open"/>
    <n v="0.875"/>
    <n v="0.86499999999999999"/>
    <n v="0.87849999999999995"/>
    <d v="2018-05-15T00:00:00"/>
    <d v="2018-05-22T00:00:00"/>
    <s v="Stopped out at 0.8785"/>
    <n v="-35"/>
    <n v="7"/>
    <n v="0"/>
    <n v="1"/>
    <n v="1"/>
  </r>
  <r>
    <s v="USD/CAD"/>
    <x v="1"/>
    <s v="long open"/>
    <n v="1.2849999999999999"/>
    <n v="1.3115000000000001"/>
    <n v="1.2749999999999999"/>
    <d v="2018-05-22T00:00:00"/>
    <d v="2018-05-22T00:00:00"/>
    <s v="Stopped out at 1.2750"/>
    <n v="-100"/>
    <n v="0"/>
    <n v="0"/>
    <n v="1"/>
    <n v="1"/>
  </r>
  <r>
    <s v="AUD/USD"/>
    <x v="0"/>
    <s v="long open"/>
    <n v="0.749"/>
    <n v="0.76500000000000001"/>
    <n v="0.75549999999999995"/>
    <d v="2018-05-10T00:00:00"/>
    <d v="2018-05-23T00:00:00"/>
    <s v="Hit Profit-Stop 0.7555"/>
    <n v="65"/>
    <n v="13"/>
    <n v="1"/>
    <n v="0"/>
    <n v="1"/>
  </r>
  <r>
    <s v="EUR/CHF"/>
    <x v="11"/>
    <s v="short open"/>
    <n v="1.1964999999999999"/>
    <n v="1.1499999999999999"/>
    <n v="1.165"/>
    <d v="2018-05-07T00:00:00"/>
    <d v="2018-05-23T00:00:00"/>
    <s v="Hit Profit-Stop 1.1650"/>
    <n v="315"/>
    <n v="16"/>
    <n v="1"/>
    <n v="0"/>
    <n v="1"/>
  </r>
  <r>
    <s v="USD/JPY"/>
    <x v="1"/>
    <s v="long open"/>
    <n v="109.25"/>
    <n v="112.3"/>
    <n v="110.25"/>
    <d v="2018-05-11T00:00:00"/>
    <d v="2018-05-23T00:00:00"/>
    <s v="Hit Profit-Stop 110.25"/>
    <n v="100"/>
    <n v="12"/>
    <n v="1"/>
    <n v="0"/>
    <n v="1"/>
  </r>
  <r>
    <s v="AUD/USD"/>
    <x v="0"/>
    <s v="long limit"/>
    <n v="0.749"/>
    <n v="0"/>
    <n v="0.73899999999999999"/>
    <d v="2018-05-23T00:00:00"/>
    <d v="2018-05-24T00:00:00"/>
    <s v="Canceled"/>
    <n v="0"/>
    <n v="1"/>
    <n v="0"/>
    <n v="0"/>
    <n v="0"/>
  </r>
  <r>
    <s v="USD/CAD"/>
    <x v="5"/>
    <s v="long limit"/>
    <n v="1.2649999999999999"/>
    <n v="1.31"/>
    <n v="1.2509999999999999"/>
    <d v="2018-05-11T00:00:00"/>
    <d v="2018-05-25T00:00:00"/>
    <s v="Canceled"/>
    <n v="0"/>
    <n v="14"/>
    <n v="0"/>
    <n v="0"/>
    <n v="0"/>
  </r>
  <r>
    <s v="EUR/JPY"/>
    <x v="13"/>
    <s v="short open"/>
    <n v="128.75"/>
    <n v="125.82"/>
    <n v="130.5"/>
    <d v="2018-05-23T00:00:00"/>
    <d v="2018-05-29T00:00:00"/>
    <s v="Hit Target at 125.82"/>
    <n v="293"/>
    <n v="6"/>
    <n v="1"/>
    <n v="0"/>
    <n v="1"/>
  </r>
  <r>
    <s v="EUR/USD"/>
    <x v="6"/>
    <s v="short open"/>
    <n v="1.2344999999999999"/>
    <n v="1.1499999999999999"/>
    <n v="1.19"/>
    <d v="2018-04-17T00:00:00"/>
    <d v="2018-05-29T00:00:00"/>
    <s v="Closed at market at 1.1574"/>
    <n v="771"/>
    <n v="42"/>
    <n v="1"/>
    <n v="0"/>
    <n v="1"/>
  </r>
  <r>
    <s v="EUR/USD"/>
    <x v="0"/>
    <s v="short open"/>
    <n v="1.1779999999999999"/>
    <n v="1.1579999999999999"/>
    <n v="1.1735"/>
    <d v="2018-05-11T00:00:00"/>
    <d v="2018-05-29T00:00:00"/>
    <s v="Hit Target at 1.1580"/>
    <n v="200"/>
    <n v="18"/>
    <n v="1"/>
    <n v="0"/>
    <n v="1"/>
  </r>
  <r>
    <s v="USD/CAD"/>
    <x v="14"/>
    <s v="short limit"/>
    <n v="1.3105"/>
    <n v="1.18"/>
    <n v="1.33"/>
    <d v="2018-05-25T00:00:00"/>
    <d v="2018-05-29T00:00:00"/>
    <s v="Canceled"/>
    <n v="0"/>
    <n v="4"/>
    <n v="0"/>
    <n v="0"/>
    <n v="0"/>
  </r>
  <r>
    <s v="EUR/GBP"/>
    <x v="0"/>
    <s v="short limit"/>
    <n v="0.87350000000000005"/>
    <n v="0"/>
    <n v="0.88349999999999995"/>
    <d v="2018-05-28T00:00:00"/>
    <d v="2018-05-30T00:00:00"/>
    <s v="Canceled"/>
    <n v="0"/>
    <n v="2"/>
    <n v="0"/>
    <n v="0"/>
    <n v="0"/>
  </r>
  <r>
    <s v="EUR/USD"/>
    <x v="0"/>
    <s v="short open"/>
    <n v="1.159"/>
    <n v="1.1435"/>
    <n v="1.1700999999999999"/>
    <d v="2018-05-29T00:00:00"/>
    <d v="2018-05-31T00:00:00"/>
    <s v="Stopped out at 1.1701"/>
    <n v="-111"/>
    <n v="2"/>
    <n v="0"/>
    <n v="1"/>
    <n v="1"/>
  </r>
  <r>
    <s v="EUR/GBP"/>
    <x v="0"/>
    <s v="long open"/>
    <n v="0.876"/>
    <n v="0"/>
    <n v="0.86599999999999999"/>
    <d v="2018-05-30T00:00:00"/>
    <d v="2018-06-01T00:00:00"/>
    <s v="Hit Profit-Stop 0.8799"/>
    <n v="39"/>
    <n v="2"/>
    <n v="1"/>
    <n v="0"/>
    <n v="1"/>
  </r>
  <r>
    <s v="AUD/USD"/>
    <x v="0"/>
    <s v="short open"/>
    <n v="0.754"/>
    <n v="0.74150000000000005"/>
    <n v="0.76249999999999996"/>
    <d v="2018-05-29T00:00:00"/>
    <d v="2018-06-04T00:00:00"/>
    <s v="Stopped out at 0.7625"/>
    <n v="-85"/>
    <n v="6"/>
    <n v="0"/>
    <n v="1"/>
    <n v="1"/>
  </r>
  <r>
    <s v="EUR/JPY"/>
    <x v="1"/>
    <s v="short open"/>
    <n v="126.3"/>
    <n v="126"/>
    <n v="128.25"/>
    <d v="2018-05-29T00:00:00"/>
    <d v="2018-06-04T00:00:00"/>
    <s v="Stopped out at 128.25"/>
    <n v="-195"/>
    <n v="6"/>
    <n v="0"/>
    <n v="1"/>
    <n v="1"/>
  </r>
  <r>
    <s v="USD/JPY"/>
    <x v="0"/>
    <s v="short open"/>
    <n v="109.05"/>
    <n v="107.2"/>
    <n v="109.85"/>
    <d v="2018-05-21T00:00:00"/>
    <d v="2018-06-04T00:00:00"/>
    <s v="Stopped out at 109.85"/>
    <n v="-80"/>
    <n v="14"/>
    <n v="0"/>
    <n v="1"/>
    <n v="1"/>
  </r>
  <r>
    <s v="USD/CAD"/>
    <x v="5"/>
    <s v="short open"/>
    <n v="1.2923"/>
    <n v="1.22"/>
    <n v="1.3049999999999999"/>
    <d v="2018-06-04T00:00:00"/>
    <d v="2018-06-05T00:00:00"/>
    <s v="Stopped out at 1.3050"/>
    <n v="-127"/>
    <n v="1"/>
    <n v="0"/>
    <n v="1"/>
    <n v="1"/>
  </r>
  <r>
    <s v="EUR/USD"/>
    <x v="5"/>
    <s v="short open"/>
    <n v="1.2107000000000001"/>
    <n v="1.1499999999999999"/>
    <n v="1.177"/>
    <d v="2018-04-27T00:00:00"/>
    <d v="2018-06-06T00:00:00"/>
    <s v="Closed at market at 1.1730"/>
    <n v="377"/>
    <n v="40"/>
    <n v="1"/>
    <n v="0"/>
    <n v="1"/>
  </r>
  <r>
    <s v="GBP/USD"/>
    <x v="0"/>
    <s v="short open"/>
    <n v="1.3345"/>
    <n v="1.3080000000000001"/>
    <n v="1.3454999999999999"/>
    <d v="2018-05-28T00:00:00"/>
    <d v="2018-06-07T00:00:00"/>
    <s v="Stopped out at 1.3455"/>
    <n v="-110"/>
    <n v="10"/>
    <n v="0"/>
    <n v="1"/>
    <n v="1"/>
  </r>
  <r>
    <s v="AUD/USD"/>
    <x v="0"/>
    <s v="long open"/>
    <n v="0.76100000000000001"/>
    <n v="0.78100000000000003"/>
    <n v="0.75849999999999995"/>
    <d v="2018-06-04T00:00:00"/>
    <d v="2018-06-08T00:00:00"/>
    <s v="Stopped out at 0.7585"/>
    <n v="-25"/>
    <n v="4"/>
    <n v="0"/>
    <n v="1"/>
    <n v="1"/>
  </r>
  <r>
    <s v="EUR/NZD"/>
    <x v="5"/>
    <s v="short open"/>
    <n v="1.7132000000000001"/>
    <n v="1.63"/>
    <n v="1.71"/>
    <d v="2018-05-18T00:00:00"/>
    <d v="2018-06-08T00:00:00"/>
    <s v="Closed at market at 1.6779"/>
    <n v="353"/>
    <n v="21"/>
    <n v="1"/>
    <n v="0"/>
    <n v="1"/>
  </r>
  <r>
    <s v="USD/JPY"/>
    <x v="0"/>
    <s v="long open"/>
    <n v="109.8"/>
    <n v="110.6"/>
    <n v="109.35"/>
    <d v="2018-06-07T00:00:00"/>
    <d v="2018-06-08T00:00:00"/>
    <s v="Stopped out at 109.35"/>
    <n v="-45"/>
    <n v="1"/>
    <n v="0"/>
    <n v="1"/>
    <n v="1"/>
  </r>
  <r>
    <s v="EUR/USD"/>
    <x v="0"/>
    <s v="long open"/>
    <n v="1.1735"/>
    <n v="1.1950000000000001"/>
    <n v="1.1735"/>
    <d v="2018-06-06T00:00:00"/>
    <d v="2018-06-12T00:00:00"/>
    <s v="Closed at 1.1735"/>
    <n v="0"/>
    <n v="6"/>
    <n v="0"/>
    <n v="0"/>
    <n v="0"/>
  </r>
  <r>
    <s v="AUD/USD"/>
    <x v="1"/>
    <s v="long open"/>
    <n v="0.76300000000000001"/>
    <n v="0.8125"/>
    <n v="0.74750000000000005"/>
    <d v="2018-06-06T00:00:00"/>
    <d v="2018-06-14T00:00:00"/>
    <s v="Stopped out at 0.7475"/>
    <n v="-155"/>
    <n v="8"/>
    <n v="0"/>
    <n v="1"/>
    <n v="1"/>
  </r>
  <r>
    <s v="USD/JPY"/>
    <x v="0"/>
    <s v="long limit"/>
    <n v="109.8"/>
    <n v="0"/>
    <n v="108.8"/>
    <d v="2018-06-11T00:00:00"/>
    <d v="2018-06-14T00:00:00"/>
    <s v="Canceled"/>
    <n v="0"/>
    <n v="3"/>
    <n v="0"/>
    <n v="0"/>
    <n v="0"/>
  </r>
  <r>
    <s v="USD/CAD"/>
    <x v="1"/>
    <s v="long limit"/>
    <n v="1.29"/>
    <n v="1.325"/>
    <n v="1.2809999999999999"/>
    <d v="2018-06-11T00:00:00"/>
    <d v="2018-06-15T00:00:00"/>
    <s v="Canceled"/>
    <n v="0"/>
    <n v="4"/>
    <n v="0"/>
    <n v="0"/>
    <n v="0"/>
  </r>
  <r>
    <s v="AUD/JPY"/>
    <x v="6"/>
    <s v="long open"/>
    <n v="83"/>
    <n v="90"/>
    <n v="81"/>
    <d v="2018-04-20T00:00:00"/>
    <d v="2018-06-19T00:00:00"/>
    <s v="Stopped out at 81.00"/>
    <n v="-200"/>
    <n v="60"/>
    <n v="0"/>
    <n v="1"/>
    <n v="1"/>
  </r>
  <r>
    <s v="GBP/USD"/>
    <x v="0"/>
    <s v="long open"/>
    <n v="1.3268"/>
    <n v="1.3465"/>
    <n v="1.3180000000000001"/>
    <d v="2018-06-16T00:00:00"/>
    <d v="2018-06-19T00:00:00"/>
    <s v="Stopped out at 1.3180"/>
    <n v="-88"/>
    <n v="3"/>
    <n v="0"/>
    <n v="1"/>
    <n v="1"/>
  </r>
  <r>
    <s v="USD/CAD"/>
    <x v="14"/>
    <s v="short open"/>
    <n v="1.3005"/>
    <n v="1.18"/>
    <n v="1.33"/>
    <d v="2018-05-29T00:00:00"/>
    <d v="2018-06-20T00:00:00"/>
    <s v="Stopped out at 1.3300"/>
    <n v="-295"/>
    <n v="22"/>
    <n v="0"/>
    <n v="1"/>
    <n v="1"/>
  </r>
  <r>
    <s v="EUR/USD"/>
    <x v="0"/>
    <s v="short open"/>
    <n v="1.1639999999999999"/>
    <n v="1.1459999999999999"/>
    <n v="1.1585000000000001"/>
    <d v="2018-06-14T00:00:00"/>
    <d v="2018-06-21T00:00:00"/>
    <s v="Hit Profit-Stop 1.1585"/>
    <n v="55"/>
    <n v="7"/>
    <n v="1"/>
    <n v="0"/>
    <n v="1"/>
  </r>
  <r>
    <s v="USD/JPY"/>
    <x v="0"/>
    <s v="long open"/>
    <n v="110.2"/>
    <n v="111.3"/>
    <n v="110.2"/>
    <d v="2018-06-15T00:00:00"/>
    <d v="2018-06-21T00:00:00"/>
    <s v="Closed at 110.20"/>
    <n v="0"/>
    <n v="6"/>
    <n v="0"/>
    <n v="0"/>
    <n v="0"/>
  </r>
  <r>
    <s v="AUD/JPY"/>
    <x v="5"/>
    <s v="short open"/>
    <n v="82.21"/>
    <n v="78"/>
    <n v="82.01"/>
    <d v="2018-06-18T00:00:00"/>
    <d v="2018-06-22T00:00:00"/>
    <s v="Closed at market at 81.80"/>
    <n v="41"/>
    <n v="4"/>
    <n v="1"/>
    <n v="0"/>
    <n v="1"/>
  </r>
  <r>
    <s v="AUD/USD"/>
    <x v="1"/>
    <s v="short open"/>
    <n v="0.74429999999999996"/>
    <n v="0.72250000000000003"/>
    <n v="0.74199999999999999"/>
    <d v="2018-06-18T00:00:00"/>
    <d v="2018-06-22T00:00:00"/>
    <s v="Hit Profit-Stop 0.7420"/>
    <n v="23"/>
    <n v="4"/>
    <n v="1"/>
    <n v="0"/>
    <n v="1"/>
  </r>
  <r>
    <s v="USD/CHF"/>
    <x v="5"/>
    <s v="short open"/>
    <n v="0.99399999999999999"/>
    <n v="0.94"/>
    <n v="1.0065"/>
    <d v="2018-05-25T00:00:00"/>
    <d v="2018-06-22T00:00:00"/>
    <s v="Closed at market at 0.9912"/>
    <n v="28"/>
    <n v="28"/>
    <n v="1"/>
    <n v="0"/>
    <n v="1"/>
  </r>
  <r>
    <s v="USD/JPY"/>
    <x v="5"/>
    <s v="short open"/>
    <n v="110"/>
    <n v="103"/>
    <n v="111.5"/>
    <d v="2018-05-25T00:00:00"/>
    <d v="2018-06-22T00:00:00"/>
    <s v="Closed at market at 109.90"/>
    <n v="10"/>
    <n v="28"/>
    <n v="1"/>
    <n v="0"/>
    <n v="1"/>
  </r>
  <r>
    <s v="GBP/USD"/>
    <x v="0"/>
    <s v="long open"/>
    <n v="1.3225"/>
    <n v="0"/>
    <n v="1.3125"/>
    <d v="2018-06-21T00:00:00"/>
    <d v="2018-06-26T00:00:00"/>
    <s v="Closed at market at 1.3242"/>
    <n v="17"/>
    <n v="5"/>
    <n v="1"/>
    <n v="0"/>
    <n v="1"/>
  </r>
  <r>
    <s v="USD/JPY"/>
    <x v="0"/>
    <s v="short open"/>
    <n v="109.9"/>
    <n v="108.8"/>
    <n v="110.3"/>
    <d v="2018-06-25T00:00:00"/>
    <d v="2018-06-26T00:00:00"/>
    <s v="Closed at market at 110.11"/>
    <n v="-21"/>
    <n v="1"/>
    <n v="0"/>
    <n v="1"/>
    <n v="1"/>
  </r>
  <r>
    <s v="EUR/USD"/>
    <x v="0"/>
    <s v="short open"/>
    <n v="1.171"/>
    <n v="1.155"/>
    <n v="1.1779999999999999"/>
    <d v="2018-06-22T00:00:00"/>
    <d v="2018-06-27T00:00:00"/>
    <s v="Hit Target at 1.1550"/>
    <n v="160"/>
    <n v="5"/>
    <n v="1"/>
    <n v="0"/>
    <n v="1"/>
  </r>
  <r>
    <s v="GBP/USD"/>
    <x v="0"/>
    <s v="long open"/>
    <n v="1.3214999999999999"/>
    <n v="1.343"/>
    <n v="1.3154999999999999"/>
    <d v="2018-06-26T00:00:00"/>
    <d v="2018-06-27T00:00:00"/>
    <s v="Stopped out at 1.3155"/>
    <n v="-60"/>
    <n v="1"/>
    <n v="0"/>
    <n v="1"/>
    <n v="1"/>
  </r>
  <r>
    <s v="EUR/GBP"/>
    <x v="10"/>
    <s v="short open"/>
    <n v="0.87450000000000006"/>
    <n v="0.84"/>
    <n v="0.88500000000000001"/>
    <d v="2018-03-21T00:00:00"/>
    <d v="2018-06-28T00:00:00"/>
    <s v="Stopped out at 0.8850"/>
    <n v="-105"/>
    <n v="99"/>
    <n v="0"/>
    <n v="1"/>
    <n v="1"/>
  </r>
  <r>
    <s v="EUR/GBP"/>
    <x v="0"/>
    <s v="long open"/>
    <n v="0.876"/>
    <n v="0.88549999999999995"/>
    <n v="0.86990000000000001"/>
    <d v="2018-06-01T00:00:00"/>
    <d v="2018-06-28T00:00:00"/>
    <s v="Hit Target at 0.8855"/>
    <n v="95"/>
    <n v="27"/>
    <n v="1"/>
    <n v="0"/>
    <n v="1"/>
  </r>
  <r>
    <s v="GBP/USD"/>
    <x v="1"/>
    <s v="long open"/>
    <n v="1.3245"/>
    <n v="1.4524999999999999"/>
    <n v="1.31"/>
    <d v="2018-06-26T00:00:00"/>
    <d v="2018-06-28T00:00:00"/>
    <s v="Stopped out at 1.3100"/>
    <n v="-145"/>
    <n v="2"/>
    <n v="0"/>
    <n v="1"/>
    <n v="1"/>
  </r>
  <r>
    <s v="CAD/JPY"/>
    <x v="10"/>
    <s v="short open"/>
    <n v="84.95"/>
    <n v="81"/>
    <n v="83.95"/>
    <d v="2018-06-13T00:00:00"/>
    <d v="2018-06-29T00:00:00"/>
    <s v="Hit Profit-Stop 83.95"/>
    <n v="100"/>
    <n v="16"/>
    <n v="1"/>
    <n v="0"/>
    <n v="1"/>
  </r>
  <r>
    <s v="EUR/JPY"/>
    <x v="5"/>
    <s v="short open"/>
    <n v="127.97"/>
    <n v="122"/>
    <n v="127.92"/>
    <d v="2018-06-25T00:00:00"/>
    <d v="2018-06-29T00:00:00"/>
    <s v="Hit Profit-Stop 127.92"/>
    <n v="5"/>
    <n v="4"/>
    <n v="1"/>
    <n v="0"/>
    <n v="1"/>
  </r>
  <r>
    <s v="AUD/JPY"/>
    <x v="1"/>
    <s v="short open"/>
    <n v="81.150000000000006"/>
    <n v="77.5"/>
    <n v="82.1"/>
    <d v="2018-06-28T00:00:00"/>
    <d v="2018-07-02T00:00:00"/>
    <s v="Stopped out at 82.10"/>
    <n v="-95"/>
    <n v="4"/>
    <n v="0"/>
    <n v="1"/>
    <n v="1"/>
  </r>
  <r>
    <s v="EUR/USD"/>
    <x v="0"/>
    <s v="long limit"/>
    <n v="1.1399999999999999"/>
    <n v="0"/>
    <n v="1.1299999999999999"/>
    <d v="2018-06-29T00:00:00"/>
    <d v="2018-07-04T00:00:00"/>
    <s v="Canceled"/>
    <n v="0"/>
    <n v="5"/>
    <n v="0"/>
    <n v="0"/>
    <n v="0"/>
  </r>
  <r>
    <s v="GBP/JPY"/>
    <x v="5"/>
    <s v="short open"/>
    <n v="145.56"/>
    <n v="140"/>
    <n v="146.5"/>
    <d v="2018-06-22T00:00:00"/>
    <d v="2018-07-05T00:00:00"/>
    <s v="Stopped out at 146.50"/>
    <n v="-94"/>
    <n v="13"/>
    <n v="0"/>
    <n v="1"/>
    <n v="1"/>
  </r>
  <r>
    <s v="AUD/USD"/>
    <x v="5"/>
    <s v="short open"/>
    <n v="0.74399999999999999"/>
    <n v="0.68"/>
    <n v="0.745"/>
    <d v="2018-06-22T00:00:00"/>
    <d v="2018-07-09T00:00:00"/>
    <s v="Stopped out at 0.7450"/>
    <n v="-10"/>
    <n v="17"/>
    <n v="0"/>
    <n v="1"/>
    <n v="1"/>
  </r>
  <r>
    <s v="EUR/USD"/>
    <x v="0"/>
    <s v="long open"/>
    <n v="1.1625000000000001"/>
    <n v="1.1815"/>
    <n v="1.1745000000000001"/>
    <d v="2018-07-02T00:00:00"/>
    <d v="2018-07-09T00:00:00"/>
    <s v="Hit Profit-Stop 1.1745"/>
    <n v="120"/>
    <n v="7"/>
    <n v="1"/>
    <n v="0"/>
    <n v="1"/>
  </r>
  <r>
    <s v="GBP/USD"/>
    <x v="0"/>
    <s v="short open"/>
    <n v="1.3205"/>
    <n v="1.302"/>
    <n v="1.3320000000000001"/>
    <d v="2018-07-03T00:00:00"/>
    <d v="2018-07-09T00:00:00"/>
    <s v="Stopped out at 1.3320"/>
    <n v="-115"/>
    <n v="6"/>
    <n v="0"/>
    <n v="1"/>
    <n v="1"/>
  </r>
  <r>
    <s v="EUR/AUD"/>
    <x v="9"/>
    <s v="long open"/>
    <n v="1.5495000000000001"/>
    <n v="1.619"/>
    <n v="1.57"/>
    <d v="2018-06-08T00:00:00"/>
    <d v="2018-07-10T00:00:00"/>
    <s v="Hit Profit-Stop 1.5700"/>
    <n v="205"/>
    <n v="32"/>
    <n v="1"/>
    <n v="0"/>
    <n v="1"/>
  </r>
  <r>
    <s v="USD/JPY"/>
    <x v="0"/>
    <s v="short open"/>
    <n v="110.65"/>
    <n v="109.7"/>
    <n v="111.05"/>
    <d v="2018-07-04T00:00:00"/>
    <d v="2018-07-10T00:00:00"/>
    <s v="Stopped out at 111.05"/>
    <n v="-39.999999999999147"/>
    <n v="6"/>
    <n v="0"/>
    <n v="1"/>
    <n v="1"/>
  </r>
  <r>
    <s v="EUR/JPY"/>
    <x v="4"/>
    <s v="short open"/>
    <n v="129"/>
    <n v="124.62"/>
    <n v="130.87"/>
    <d v="2018-06-11T00:00:00"/>
    <d v="2018-07-11T00:00:00"/>
    <s v="Stopped out at 130.87"/>
    <n v="-187"/>
    <n v="30"/>
    <n v="0"/>
    <n v="1"/>
    <n v="1"/>
  </r>
  <r>
    <s v="EUR/USD"/>
    <x v="0"/>
    <s v="long open"/>
    <n v="1.1719999999999999"/>
    <n v="1.1839999999999999"/>
    <n v="1.1675"/>
    <d v="2018-07-11T00:00:00"/>
    <d v="2018-07-11T00:00:00"/>
    <s v="Stopped out at 1.1675"/>
    <n v="-45"/>
    <n v="0"/>
    <n v="0"/>
    <n v="1"/>
    <n v="1"/>
  </r>
  <r>
    <s v="USD/JPY"/>
    <x v="8"/>
    <s v="short open"/>
    <n v="110"/>
    <n v="105"/>
    <n v="112.1"/>
    <d v="2018-05-25T00:00:00"/>
    <d v="2018-07-11T00:00:00"/>
    <s v="Stopped out at 112.10"/>
    <n v="-210"/>
    <n v="47"/>
    <n v="0"/>
    <n v="1"/>
    <n v="1"/>
  </r>
  <r>
    <s v="EUR/CHF"/>
    <x v="5"/>
    <s v="short open"/>
    <n v="1.1506000000000001"/>
    <n v="1.1200000000000001"/>
    <n v="1.1659999999999999"/>
    <d v="2018-06-22T00:00:00"/>
    <d v="2018-07-12T00:00:00"/>
    <s v="Stopped out at 1.1660"/>
    <n v="-154"/>
    <n v="20"/>
    <n v="0"/>
    <n v="1"/>
    <n v="1"/>
  </r>
  <r>
    <s v="GBP/CAD"/>
    <x v="2"/>
    <s v="short open"/>
    <n v="1.738"/>
    <n v="1.7"/>
    <n v="1.7379"/>
    <d v="2018-06-29T00:00:00"/>
    <d v="2018-07-12T00:00:00"/>
    <s v="Closed at market at 1.7379"/>
    <n v="0.99999999999988987"/>
    <n v="13"/>
    <n v="1"/>
    <n v="0"/>
    <n v="1"/>
  </r>
  <r>
    <s v="GBP/USD"/>
    <x v="0"/>
    <s v="short open"/>
    <n v="1.3172999999999999"/>
    <n v="1.3055000000000001"/>
    <n v="1.3265"/>
    <d v="2018-07-13T00:00:00"/>
    <d v="2018-07-16T00:00:00"/>
    <s v="Stopped out at 1.3265"/>
    <n v="-92"/>
    <n v="3"/>
    <n v="0"/>
    <n v="1"/>
    <n v="1"/>
  </r>
  <r>
    <s v="EUR/USD"/>
    <x v="0"/>
    <s v="short open"/>
    <n v="1.1695"/>
    <n v="1.1585000000000001"/>
    <n v="1.1745000000000001"/>
    <d v="2018-07-12T00:00:00"/>
    <d v="2018-07-17T00:00:00"/>
    <s v="Closed at market at 1.1721"/>
    <n v="-26"/>
    <n v="5"/>
    <n v="0"/>
    <n v="1"/>
    <n v="1"/>
  </r>
  <r>
    <s v="EUR/USD"/>
    <x v="0"/>
    <s v="short open"/>
    <n v="1.165"/>
    <n v="0"/>
    <n v="1.175"/>
    <d v="2018-07-18T00:00:00"/>
    <d v="2018-07-19T00:00:00"/>
    <s v="Closed at market at 1.1649"/>
    <n v="1"/>
    <n v="1"/>
    <n v="1"/>
    <n v="0"/>
    <n v="1"/>
  </r>
  <r>
    <s v="USD/JPY"/>
    <x v="1"/>
    <s v="long open"/>
    <n v="112.32"/>
    <n v="114.25"/>
    <n v="112.42"/>
    <d v="2018-07-16T00:00:00"/>
    <d v="2018-07-19T00:00:00"/>
    <s v="Hit Profit-Stop 112.42"/>
    <n v="10"/>
    <n v="3"/>
    <n v="1"/>
    <n v="0"/>
    <n v="1"/>
  </r>
  <r>
    <s v="USD/JPY"/>
    <x v="14"/>
    <s v="long open"/>
    <n v="112.32"/>
    <n v="115"/>
    <n v="111.5"/>
    <d v="2018-07-16T00:00:00"/>
    <d v="2018-07-20T00:00:00"/>
    <s v="Stopped out at 111.50"/>
    <n v="-82"/>
    <n v="4"/>
    <n v="0"/>
    <n v="1"/>
    <n v="1"/>
  </r>
  <r>
    <s v="USD/JPY"/>
    <x v="3"/>
    <s v="long open"/>
    <n v="112.28"/>
    <n v="113.4"/>
    <n v="111.5"/>
    <d v="2018-07-12T00:00:00"/>
    <d v="2018-07-20T00:00:00"/>
    <s v="Stopped out at 111.50 (S/T)"/>
    <n v="-78"/>
    <n v="8"/>
    <n v="0"/>
    <n v="1"/>
    <n v="1"/>
  </r>
  <r>
    <s v="EUR/USD"/>
    <x v="0"/>
    <s v="short open"/>
    <n v="1.1675"/>
    <n v="1.151"/>
    <n v="1.175"/>
    <d v="2018-07-19T00:00:00"/>
    <d v="2018-07-23T00:00:00"/>
    <s v="Stopped out at 1.1750"/>
    <n v="-75"/>
    <n v="4"/>
    <n v="0"/>
    <n v="1"/>
    <n v="1"/>
  </r>
  <r>
    <s v="USD/JPY"/>
    <x v="0"/>
    <s v="long open"/>
    <n v="111.4"/>
    <n v="112.9"/>
    <n v="110.89"/>
    <d v="2018-07-19T00:00:00"/>
    <d v="2018-07-23T00:00:00"/>
    <s v="Stopped out at 110.89"/>
    <n v="-51"/>
    <n v="4"/>
    <n v="0"/>
    <n v="1"/>
    <n v="1"/>
  </r>
  <r>
    <s v="AUD/NZD"/>
    <x v="1"/>
    <s v="short open"/>
    <n v="1.0891999999999999"/>
    <n v="1.0649999999999999"/>
    <n v="1.101"/>
    <d v="2018-07-23T00:00:00"/>
    <d v="2018-07-27T00:00:00"/>
    <s v="Closed at market at 1.0891"/>
    <n v="1"/>
    <n v="4"/>
    <n v="1"/>
    <n v="0"/>
    <n v="1"/>
  </r>
  <r>
    <s v="EUR/GBP"/>
    <x v="0"/>
    <s v="short open"/>
    <n v="0.89270000000000005"/>
    <n v="0.88249999999999995"/>
    <n v="0.89149999999999996"/>
    <d v="2018-07-20T00:00:00"/>
    <d v="2018-07-30T00:00:00"/>
    <s v="Hit Profit-Stop 0.8915"/>
    <n v="12"/>
    <n v="10"/>
    <n v="1"/>
    <n v="0"/>
    <n v="1"/>
  </r>
  <r>
    <s v="EUR/USD"/>
    <x v="0"/>
    <s v="short open"/>
    <n v="1.1695"/>
    <n v="1.1585000000000001"/>
    <n v="1.1695"/>
    <d v="2018-07-24T00:00:00"/>
    <d v="2018-07-30T00:00:00"/>
    <s v="Closed at 1.1695"/>
    <n v="0"/>
    <n v="6"/>
    <n v="0"/>
    <n v="0"/>
    <n v="0"/>
  </r>
  <r>
    <s v="USD/CHF"/>
    <x v="5"/>
    <s v="short open"/>
    <n v="0.99250000000000005"/>
    <n v="0.96"/>
    <n v="0.99050000000000005"/>
    <d v="2018-07-23T00:00:00"/>
    <d v="2018-07-31T00:00:00"/>
    <s v="Hit Profit-Stop 0.9905"/>
    <n v="20"/>
    <n v="8"/>
    <n v="1"/>
    <n v="0"/>
    <n v="1"/>
  </r>
  <r>
    <s v="EUR/JPY"/>
    <x v="12"/>
    <s v="short open"/>
    <n v="131.44"/>
    <n v="127"/>
    <n v="131.35"/>
    <d v="2018-07-18T00:00:00"/>
    <d v="2018-07-31T00:00:00"/>
    <s v="Closed at market at 130.89"/>
    <n v="55"/>
    <n v="13"/>
    <n v="1"/>
    <n v="0"/>
    <n v="1"/>
  </r>
  <r>
    <s v="USD/JPY"/>
    <x v="0"/>
    <s v="short open"/>
    <n v="110.99"/>
    <n v="109.5"/>
    <n v="111.6"/>
    <d v="2018-07-26T00:00:00"/>
    <d v="2018-07-31T00:00:00"/>
    <s v="Stopped out at 111.60"/>
    <n v="-61"/>
    <n v="5"/>
    <n v="0"/>
    <n v="1"/>
    <n v="1"/>
  </r>
  <r>
    <s v="GBP/USD"/>
    <x v="4"/>
    <s v="short open"/>
    <n v="1.3128"/>
    <n v="1.2809999999999999"/>
    <n v="1.31"/>
    <d v="2018-07-30T00:00:00"/>
    <d v="2018-08-02T00:00:00"/>
    <s v="Hit Profit-Stop 1.3100"/>
    <n v="28"/>
    <n v="3"/>
    <n v="1"/>
    <n v="0"/>
    <n v="1"/>
  </r>
  <r>
    <s v="EUR/CAD"/>
    <x v="14"/>
    <s v="short open"/>
    <n v="1.5165999999999999"/>
    <n v="1.4987999999999999"/>
    <n v="1.5149999999999999"/>
    <d v="2018-08-01T00:00:00"/>
    <d v="2018-08-07T00:00:00"/>
    <s v="Closed at market at 1.5061"/>
    <n v="105"/>
    <n v="6"/>
    <n v="1"/>
    <n v="0"/>
    <n v="1"/>
  </r>
  <r>
    <s v="EUR/GBP"/>
    <x v="13"/>
    <s v="short open"/>
    <n v="0.89"/>
    <n v="0.875"/>
    <n v="0.9"/>
    <d v="2018-07-11T00:00:00"/>
    <d v="2018-08-08T00:00:00"/>
    <s v="Stopped out at 0.9000"/>
    <n v="-100"/>
    <n v="28"/>
    <n v="0"/>
    <n v="1"/>
    <n v="1"/>
  </r>
  <r>
    <s v="GBP/CHF"/>
    <x v="7"/>
    <s v="long open"/>
    <n v="1.3149999999999999"/>
    <n v="1.385"/>
    <n v="1.278"/>
    <d v="2018-06-05T00:00:00"/>
    <d v="2018-08-09T00:00:00"/>
    <s v="Stopped out at 1.2780"/>
    <n v="-370"/>
    <n v="65"/>
    <n v="0"/>
    <n v="1"/>
    <n v="1"/>
  </r>
  <r>
    <s v="AUD/JPY"/>
    <x v="5"/>
    <s v="short open"/>
    <n v="82.33"/>
    <n v="79"/>
    <n v="81.3"/>
    <d v="2018-08-06T00:00:00"/>
    <d v="2018-08-10T00:00:00"/>
    <s v="Closed at market at 80.73"/>
    <n v="160"/>
    <n v="4"/>
    <n v="1"/>
    <n v="0"/>
    <n v="1"/>
  </r>
  <r>
    <s v="GBP/USD"/>
    <x v="1"/>
    <s v="short limit"/>
    <n v="1.3049999999999999"/>
    <n v="1.27"/>
    <n v="1.3149999999999999"/>
    <d v="2018-08-06T00:00:00"/>
    <d v="2018-08-10T00:00:00"/>
    <s v="Canceled"/>
    <n v="0"/>
    <n v="4"/>
    <n v="0"/>
    <n v="0"/>
    <n v="0"/>
  </r>
  <r>
    <s v="EUR/GBP"/>
    <x v="1"/>
    <s v="long open"/>
    <n v="0.89290000000000003"/>
    <n v="0.92"/>
    <n v="0.89300000000000002"/>
    <d v="2018-08-06T00:00:00"/>
    <d v="2018-08-10T00:00:00"/>
    <s v="Hit Profit-Stop 0.8930"/>
    <n v="1"/>
    <n v="4"/>
    <n v="1"/>
    <n v="0"/>
    <n v="1"/>
  </r>
  <r>
    <s v="AUD/NZD"/>
    <x v="7"/>
    <s v="long limit"/>
    <n v="1.0936999999999999"/>
    <n v="1.1200000000000001"/>
    <n v="1.0820000000000001"/>
    <d v="2018-08-06T00:00:00"/>
    <d v="2018-08-10T00:00:00"/>
    <s v="Canceled"/>
    <n v="0"/>
    <n v="4"/>
    <n v="0"/>
    <n v="0"/>
    <n v="0"/>
  </r>
  <r>
    <s v="EUR/CHF"/>
    <x v="12"/>
    <s v="long open"/>
    <n v="1.1544000000000001"/>
    <n v="1.2"/>
    <n v="1.1365000000000001"/>
    <d v="2018-07-02T00:00:00"/>
    <d v="2018-08-10T00:00:00"/>
    <s v="Stopped out at 1.1365"/>
    <n v="-179"/>
    <n v="39"/>
    <n v="0"/>
    <n v="1"/>
    <n v="1"/>
  </r>
  <r>
    <s v="EUR/USD"/>
    <x v="5"/>
    <s v="long open"/>
    <n v="1.1599999999999999"/>
    <n v="1.21"/>
    <n v="1.1499999999999999"/>
    <d v="2018-07-06T00:00:00"/>
    <d v="2018-08-10T00:00:00"/>
    <s v="Stopped out at 1.1500"/>
    <n v="-100"/>
    <n v="35"/>
    <n v="0"/>
    <n v="1"/>
    <n v="1"/>
  </r>
  <r>
    <s v="EUR/USD"/>
    <x v="1"/>
    <s v="long open"/>
    <n v="1.1639999999999999"/>
    <n v="1.1850000000000001"/>
    <n v="1.1485000000000001"/>
    <d v="2018-06-14T00:00:00"/>
    <d v="2018-08-10T00:00:00"/>
    <s v="Stopped out at 1.1485"/>
    <n v="-155"/>
    <n v="57"/>
    <n v="0"/>
    <n v="1"/>
    <n v="1"/>
  </r>
  <r>
    <s v="EUR/GBP"/>
    <x v="0"/>
    <s v="short open"/>
    <n v="0.9012"/>
    <n v="0.89100000000000001"/>
    <n v="0.89700000000000002"/>
    <d v="2018-08-09T00:00:00"/>
    <d v="2018-08-13T00:00:00"/>
    <s v="Closed at market at 0.8942"/>
    <n v="70"/>
    <n v="4"/>
    <n v="1"/>
    <n v="0"/>
    <n v="1"/>
  </r>
  <r>
    <s v="USD/CAD"/>
    <x v="8"/>
    <s v="long open"/>
    <n v="1.3049999999999999"/>
    <n v="1.35"/>
    <n v="1.3049999999999999"/>
    <d v="2018-07-11T00:00:00"/>
    <d v="2018-08-15T00:00:00"/>
    <s v="Closed at 1.3050"/>
    <n v="0"/>
    <n v="35"/>
    <n v="0"/>
    <n v="0"/>
    <n v="0"/>
  </r>
  <r>
    <s v="EUR/USD"/>
    <x v="1"/>
    <s v="short open"/>
    <n v="1.1375999999999999"/>
    <n v="1.1100000000000001"/>
    <n v="1.1525000000000001"/>
    <d v="2018-08-13T00:00:00"/>
    <d v="2018-08-16T00:00:00"/>
    <s v="Closed at market at 1.1374"/>
    <n v="2"/>
    <n v="3"/>
    <n v="1"/>
    <n v="0"/>
    <n v="1"/>
  </r>
  <r>
    <s v="AUD/USD"/>
    <x v="0"/>
    <s v="short open"/>
    <n v="0.72650000000000003"/>
    <n v="0.71099999999999997"/>
    <n v="0.73350000000000004"/>
    <d v="2018-08-10T00:00:00"/>
    <d v="2018-08-20T00:00:00"/>
    <s v="Stopped out at 0.7335"/>
    <n v="-70"/>
    <n v="10"/>
    <n v="0"/>
    <n v="1"/>
    <n v="1"/>
  </r>
  <r>
    <s v="EUR/CAD"/>
    <x v="1"/>
    <s v="short open"/>
    <n v="1.4941"/>
    <n v="1.38"/>
    <n v="1.51"/>
    <d v="2018-08-20T00:00:00"/>
    <d v="2018-08-21T00:00:00"/>
    <s v="Stopped out at 1.5100"/>
    <n v="-159"/>
    <n v="1"/>
    <n v="0"/>
    <n v="1"/>
    <n v="1"/>
  </r>
  <r>
    <s v="EUR/USD"/>
    <x v="0"/>
    <s v="short open"/>
    <n v="1.1425000000000001"/>
    <n v="1.1265000000000001"/>
    <n v="1.1545000000000001"/>
    <d v="2018-08-02T00:00:00"/>
    <d v="2018-08-21T00:00:00"/>
    <s v="Stopped out at 1.1545"/>
    <n v="-120"/>
    <n v="19"/>
    <n v="0"/>
    <n v="1"/>
    <n v="1"/>
  </r>
  <r>
    <s v="EUR/USD"/>
    <x v="5"/>
    <s v="long open"/>
    <n v="1.135"/>
    <n v="1.1619999999999999"/>
    <n v="1.1599999999999999"/>
    <d v="2018-08-16T00:00:00"/>
    <d v="2018-08-22T00:00:00"/>
    <s v="Hit Target at 1.1620"/>
    <n v="270"/>
    <n v="6"/>
    <n v="1"/>
    <n v="0"/>
    <n v="1"/>
  </r>
  <r>
    <s v="EUR/GBP"/>
    <x v="0"/>
    <s v="short open"/>
    <n v="0.89549999999999996"/>
    <n v="0.88400000000000001"/>
    <n v="0.90049999999999997"/>
    <d v="2018-08-13T00:00:00"/>
    <d v="2018-08-23T00:00:00"/>
    <s v="Stopped out at 0.9005"/>
    <n v="-50"/>
    <n v="10"/>
    <n v="0"/>
    <n v="1"/>
    <n v="1"/>
  </r>
  <r>
    <s v="AUD/USD"/>
    <x v="4"/>
    <s v="short open"/>
    <n v="0.73129999999999995"/>
    <n v="0.71699999999999997"/>
    <n v="0.73099999999999998"/>
    <d v="2018-08-20T00:00:00"/>
    <d v="2018-08-24T00:00:00"/>
    <s v="Hit Profit-Stop 0.7310"/>
    <n v="3"/>
    <n v="4"/>
    <n v="1"/>
    <n v="0"/>
    <n v="1"/>
  </r>
  <r>
    <s v="EUR/USD"/>
    <x v="13"/>
    <s v="short open"/>
    <n v="1.1625000000000001"/>
    <n v="1.1379999999999999"/>
    <n v="1.171"/>
    <d v="2018-08-23T00:00:00"/>
    <d v="2018-08-28T00:00:00"/>
    <s v="Stopped out at 1.1710"/>
    <n v="-85"/>
    <n v="5"/>
    <n v="0"/>
    <n v="1"/>
    <n v="1"/>
  </r>
  <r>
    <s v="USD/JPY"/>
    <x v="0"/>
    <s v="short open"/>
    <n v="110.9"/>
    <n v="110.15"/>
    <n v="111.55"/>
    <d v="2018-08-21T00:00:00"/>
    <d v="2018-08-29T00:00:00"/>
    <s v="Stopped out at 111.55"/>
    <n v="-65"/>
    <n v="8"/>
    <n v="0"/>
    <n v="1"/>
    <n v="1"/>
  </r>
  <r>
    <s v="GBP/USD"/>
    <x v="0"/>
    <s v="short open"/>
    <n v="1.2825"/>
    <n v="1.2589999999999999"/>
    <n v="1.2949999999999999"/>
    <d v="2018-08-03T00:00:00"/>
    <d v="2018-08-29T00:00:00"/>
    <s v="Stopped out at 1.2950"/>
    <n v="-125"/>
    <n v="26"/>
    <n v="0"/>
    <n v="1"/>
    <n v="1"/>
  </r>
  <r>
    <s v="USD/CAD"/>
    <x v="7"/>
    <s v="short open"/>
    <n v="1.3149999999999999"/>
    <n v="1.2649999999999999"/>
    <n v="1.3049999999999999"/>
    <d v="2018-08-13T00:00:00"/>
    <d v="2018-08-31T00:00:00"/>
    <s v="Hit Profit-Stop 1.3050"/>
    <n v="100"/>
    <n v="18"/>
    <n v="1"/>
    <n v="0"/>
    <n v="1"/>
  </r>
  <r>
    <s v="EUR/CHF"/>
    <x v="7"/>
    <s v="long open"/>
    <n v="1.1279999999999999"/>
    <n v="1.1950000000000001"/>
    <n v="1.1294999999999999"/>
    <d v="2018-08-15T00:00:00"/>
    <d v="2018-08-31T00:00:00"/>
    <s v="Hit Profit-Stop 1.1295"/>
    <n v="15"/>
    <n v="16"/>
    <n v="1"/>
    <n v="0"/>
    <n v="1"/>
  </r>
  <r>
    <s v="USD/JPY"/>
    <x v="5"/>
    <s v="short open"/>
    <n v="111.4"/>
    <n v="104"/>
    <n v="113.2"/>
    <d v="2018-07-27T00:00:00"/>
    <d v="2018-08-31T00:00:00"/>
    <s v="Closed at market at 110.99"/>
    <n v="41"/>
    <n v="35"/>
    <n v="1"/>
    <n v="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2">
  <r>
    <s v="EUR/USD"/>
    <x v="0"/>
    <s v="long open"/>
    <n v="1.236"/>
    <n v="1.25"/>
    <n v="1.226"/>
    <d v="2018-03-08T00:00:00"/>
    <d v="2018-03-16T00:00:00"/>
    <s v="Stopped out at 1.2260 (S/T)"/>
    <n v="-100"/>
    <n v="8"/>
    <n v="0"/>
    <n v="1"/>
    <n v="1"/>
    <n v="0"/>
    <n v="-100"/>
    <s v="EUR/USDTHOMSON REUTERS IFRlong open1.2361.251.2264316743175Stopped out at 1.2260 (S/T)"/>
  </r>
  <r>
    <s v="EUR/USD"/>
    <x v="1"/>
    <s v="long open"/>
    <n v="1.2335"/>
    <n v="1.26"/>
    <n v="1.2250000000000001"/>
    <d v="2018-03-13T00:00:00"/>
    <d v="2018-03-16T00:00:00"/>
    <s v="Closed at market at 1.2293 (TOTW-M/T)"/>
    <n v="-42"/>
    <n v="3"/>
    <n v="0"/>
    <n v="1"/>
    <n v="1"/>
    <n v="0"/>
    <n v="-42"/>
    <s v="EUR/USDCITIlong open1.23351.261.2254317243175Closed at market at 1.2293 (TOTW-M/T)"/>
  </r>
  <r>
    <s v="GBP/CAD"/>
    <x v="2"/>
    <s v="long open"/>
    <n v="1.7833000000000001"/>
    <n v="1.83"/>
    <n v="1.79"/>
    <d v="2018-03-06T00:00:00"/>
    <d v="2018-03-19T00:00:00"/>
    <s v="Hit Target at 1.8300 (M/T)"/>
    <n v="467"/>
    <n v="13"/>
    <n v="1"/>
    <n v="0"/>
    <n v="1"/>
    <n v="467"/>
    <n v="0"/>
    <s v="GBP/CADNOMURAlong open1.78331.831.794316543178Hit Target at 1.8300 (M/T)"/>
  </r>
  <r>
    <s v="GBP/USD"/>
    <x v="0"/>
    <s v="short open"/>
    <n v="1.3959999999999999"/>
    <n v="1.3714999999999999"/>
    <n v="1.4075"/>
    <d v="2018-03-13T00:00:00"/>
    <d v="2018-03-19T00:00:00"/>
    <s v="Stopped out at 1.4075 (M/T)"/>
    <n v="-115"/>
    <n v="6"/>
    <n v="0"/>
    <n v="1"/>
    <n v="1"/>
    <n v="0"/>
    <n v="-115"/>
    <s v="GBP/USDTHOMSON REUTERS IFRshort open1.3961.37151.40754317243178Stopped out at 1.4075 (M/T)"/>
  </r>
  <r>
    <s v="USD/JPY"/>
    <x v="0"/>
    <s v="short open"/>
    <n v="106.65"/>
    <n v="105.05"/>
    <n v="106.5"/>
    <d v="2018-03-07T00:00:00"/>
    <d v="2018-03-20T00:00:00"/>
    <s v="Hit Profit-Stop at 106.50 (S/T)"/>
    <n v="15"/>
    <n v="13"/>
    <n v="1"/>
    <n v="0"/>
    <n v="1"/>
    <n v="15"/>
    <n v="0"/>
    <s v="USD/JPYTHOMSON REUTERS IFRshort open106.65105.05106.54316643179Hit Profit-Stop at 106.50 (S/T)"/>
  </r>
  <r>
    <s v="AUD/USD"/>
    <x v="3"/>
    <s v="short open"/>
    <n v="0.77010000000000001"/>
    <n v="0.76"/>
    <n v="0.77700000000000002"/>
    <d v="2018-03-19T00:00:00"/>
    <d v="2018-03-21T00:00:00"/>
    <s v="Stopped out at 0.7770 (S/T)"/>
    <n v="-69"/>
    <n v="2"/>
    <n v="0"/>
    <n v="1"/>
    <n v="1"/>
    <n v="0"/>
    <n v="-69"/>
    <s v="AUD/USDUOBshort open0.77010.760.7774317843180Stopped out at 0.7770 (S/T)"/>
  </r>
  <r>
    <s v="NZD/USD"/>
    <x v="4"/>
    <s v="short open"/>
    <n v="0.72199999999999998"/>
    <n v="0.71299999999999997"/>
    <n v="0.72150000000000003"/>
    <d v="2018-03-19T00:00:00"/>
    <d v="2018-03-21T00:00:00"/>
    <s v="Hit Profit-Stop at 0.7215"/>
    <n v="5"/>
    <n v="2"/>
    <n v="1"/>
    <n v="0"/>
    <n v="1"/>
    <n v="5"/>
    <n v="0"/>
    <s v="NZD/USDBARCLAYSshort open0.7220.7130.72154317843180Hit Profit-Stop at 0.7215"/>
  </r>
  <r>
    <s v="GBP/NZD"/>
    <x v="5"/>
    <s v="long open"/>
    <n v="1.9370000000000001"/>
    <n v="2.08"/>
    <n v="1.95"/>
    <d v="2018-03-19T00:00:00"/>
    <d v="2018-03-22T00:00:00"/>
    <s v="Hit Profit-Stop at 1.9500"/>
    <n v="130"/>
    <n v="3"/>
    <n v="1"/>
    <n v="0"/>
    <n v="1"/>
    <n v="130"/>
    <n v="0"/>
    <s v="GBP/NZDMORGAN STANLEYlong open1.9372.081.954317843181Hit Profit-Stop at 1.9500"/>
  </r>
  <r>
    <s v="GBP/USD"/>
    <x v="1"/>
    <s v="long open"/>
    <n v="1.4"/>
    <n v="1.43"/>
    <n v="1.38"/>
    <d v="2018-03-19T00:00:00"/>
    <d v="2018-03-22T00:00:00"/>
    <s v="Closed at market at 1.4130 (TOTW-M/T)"/>
    <n v="130"/>
    <n v="3"/>
    <n v="1"/>
    <n v="0"/>
    <n v="1"/>
    <n v="130"/>
    <n v="0"/>
    <s v="GBP/USDCITIlong open1.41.431.384317843181Closed at market at 1.4130 (TOTW-M/T)"/>
  </r>
  <r>
    <s v="GBP/USD"/>
    <x v="0"/>
    <s v="short open"/>
    <n v="1.4065000000000001"/>
    <n v="0"/>
    <n v="1.4165000000000001"/>
    <d v="2018-03-20T00:00:00"/>
    <d v="2018-03-22T00:00:00"/>
    <s v="Stopped out at 1.4150"/>
    <n v="-85"/>
    <n v="2"/>
    <n v="0"/>
    <n v="1"/>
    <n v="1"/>
    <n v="0"/>
    <n v="-85"/>
    <s v="GBP/USDTHOMSON REUTERS IFRshort open1.406501.41654317943181Stopped out at 1.4150"/>
  </r>
  <r>
    <s v="NZD/USD"/>
    <x v="6"/>
    <s v="short open"/>
    <n v="0.73599999999999999"/>
    <n v="0.71"/>
    <n v="0.72399999999999998"/>
    <d v="2018-02-02T00:00:00"/>
    <d v="2018-03-22T00:00:00"/>
    <s v="Hit Profit-Stop at 0.7240"/>
    <n v="120"/>
    <n v="48"/>
    <n v="1"/>
    <n v="0"/>
    <n v="1"/>
    <n v="120"/>
    <n v="0"/>
    <s v="NZD/USDBOFA MERRILL LYNCHshort open0.7360.710.7244313343181Hit Profit-Stop at 0.7240"/>
  </r>
  <r>
    <s v="AUD/USD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  <n v="1"/>
    <n v="0"/>
    <n v="1"/>
    <n v="35"/>
    <n v="0"/>
    <s v="AUD/USDTHOMSON REUTERS IFRshort open0.7770.76550.77354317543182Hit Profit-Stop at 0.7735"/>
  </r>
  <r>
    <s v="GBP/CHF"/>
    <x v="7"/>
    <s v="long open"/>
    <n v="1.3055000000000001"/>
    <n v="1.36"/>
    <n v="1.28"/>
    <d v="2018-02-22T00:00:00"/>
    <d v="2018-03-23T00:00:00"/>
    <s v="Closed at market at 1.3371"/>
    <n v="316"/>
    <n v="29"/>
    <n v="1"/>
    <n v="0"/>
    <n v="1"/>
    <n v="316"/>
    <n v="0"/>
    <s v="GBP/CHFCRÉDIT AGRICOLElong open1.30551.361.284315343182Closed at market at 1.3371"/>
  </r>
  <r>
    <s v="AUD/NZD"/>
    <x v="8"/>
    <s v="long open"/>
    <n v="1.0698000000000001"/>
    <n v="1.1120000000000001"/>
    <n v="1.06"/>
    <d v="2018-03-01T00:00:00"/>
    <d v="2018-03-26T00:00:00"/>
    <s v="Stopped out at 1.0600 (M/T)"/>
    <n v="-98"/>
    <n v="25"/>
    <n v="0"/>
    <n v="1"/>
    <n v="1"/>
    <n v="0"/>
    <n v="-98"/>
    <s v="AUD/NZDTD BANKlong open1.06981.1121.064316043185Stopped out at 1.0600 (M/T)"/>
  </r>
  <r>
    <s v="AUD/NZD"/>
    <x v="9"/>
    <s v="long open"/>
    <n v="1.0768"/>
    <n v="1.1200000000000001"/>
    <n v="1.06"/>
    <d v="2018-02-07T00:00:00"/>
    <d v="2018-03-26T00:00:00"/>
    <s v="Stopped out at 1.0600 (M/T)"/>
    <n v="-168"/>
    <n v="47"/>
    <n v="0"/>
    <n v="1"/>
    <n v="1"/>
    <n v="0"/>
    <n v="-168"/>
    <s v="AUD/NZDANZlong open1.07681.121.064313843185Stopped out at 1.0600 (M/T)"/>
  </r>
  <r>
    <s v="AUD/JPY"/>
    <x v="4"/>
    <s v="short open"/>
    <n v="80.62"/>
    <n v="78"/>
    <n v="83.14"/>
    <d v="2018-03-26T00:00:00"/>
    <d v="2018-03-28T00:00:00"/>
    <s v="Closed at market at 81.89"/>
    <n v="-127"/>
    <n v="2"/>
    <n v="0"/>
    <n v="1"/>
    <n v="1"/>
    <n v="0"/>
    <n v="-127"/>
    <s v="AUD/JPYBARCLAYSshort open80.627883.144318543187Closed at market at 81.89"/>
  </r>
  <r>
    <s v="EUR/CHF"/>
    <x v="7"/>
    <s v="long open"/>
    <n v="1.1512"/>
    <n v="1.18"/>
    <n v="1.1279999999999999"/>
    <d v="2018-02-12T00:00:00"/>
    <d v="2018-03-28T00:00:00"/>
    <s v="Hit Target at 1.1800 (M/T)"/>
    <n v="288"/>
    <n v="44"/>
    <n v="1"/>
    <n v="0"/>
    <n v="1"/>
    <n v="288"/>
    <n v="0"/>
    <s v="EUR/CHFCRÉDIT AGRICOLElong open1.15121.181.1284314343187Hit Target at 1.1800 (M/T)"/>
  </r>
  <r>
    <s v="USD/JPY"/>
    <x v="0"/>
    <s v="short open"/>
    <n v="105.9"/>
    <n v="104.6"/>
    <n v="106.68"/>
    <d v="2018-03-22T00:00:00"/>
    <d v="2018-03-28T00:00:00"/>
    <s v="Stopped out at 106.68"/>
    <n v="-78"/>
    <n v="6"/>
    <n v="0"/>
    <n v="1"/>
    <n v="1"/>
    <n v="0"/>
    <n v="-78"/>
    <s v="USD/JPYTHOMSON REUTERS IFRshort open105.9104.6106.684318143187Stopped out at 106.68"/>
  </r>
  <r>
    <s v="AUD/CAD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  <n v="1"/>
    <n v="0"/>
    <n v="1"/>
    <n v="26"/>
    <n v="0"/>
    <s v="AUD/CADCITIshort open0.99450.9751.0054318543188Closed at market at 0.9919 (TOTW-M/T)"/>
  </r>
  <r>
    <s v="AUD/JPY"/>
    <x v="10"/>
    <s v="short open"/>
    <n v="83.75"/>
    <n v="80"/>
    <n v="86"/>
    <d v="2018-03-12T00:00:00"/>
    <d v="2018-03-29T00:00:00"/>
    <s v="Closed at market at 81.63"/>
    <n v="212"/>
    <n v="17"/>
    <n v="1"/>
    <n v="0"/>
    <n v="1"/>
    <n v="212"/>
    <n v="0"/>
    <s v="AUD/JPYDEUTSCHE BANKshort open83.7580864317143188Closed at market at 81.63"/>
  </r>
  <r>
    <s v="CAD/JPY"/>
    <x v="5"/>
    <s v="long open"/>
    <n v="81.5"/>
    <n v="80.599999999999994"/>
    <n v="82"/>
    <d v="2018-03-26T00:00:00"/>
    <d v="2018-03-29T00:00:00"/>
    <s v="Closed at market at 82.33"/>
    <n v="83"/>
    <n v="3"/>
    <n v="1"/>
    <n v="0"/>
    <n v="1"/>
    <n v="83"/>
    <n v="0"/>
    <s v="CAD/JPYMORGAN STANLEYlong open81.580.6824318543188Closed at market at 82.33"/>
  </r>
  <r>
    <s v="CHF/JPY"/>
    <x v="5"/>
    <s v="short open"/>
    <n v="115.57"/>
    <n v="105"/>
    <n v="113.7"/>
    <d v="2018-01-05T00:00:00"/>
    <d v="2018-03-29T00:00:00"/>
    <s v="Closed at market at 111.66"/>
    <n v="391"/>
    <n v="83"/>
    <n v="1"/>
    <n v="0"/>
    <n v="1"/>
    <n v="391"/>
    <n v="0"/>
    <s v="CHF/JPYMORGAN STANLEYshort open115.57105113.74310543188Closed at market at 111.66"/>
  </r>
  <r>
    <s v="EUR/AUD"/>
    <x v="5"/>
    <s v="long open"/>
    <n v="1.575"/>
    <n v="1.65"/>
    <n v="1.56"/>
    <d v="2018-02-02T00:00:00"/>
    <d v="2018-03-29T00:00:00"/>
    <s v="Closed at market at 1.6085"/>
    <n v="335"/>
    <n v="55"/>
    <n v="1"/>
    <n v="0"/>
    <n v="1"/>
    <n v="335"/>
    <n v="0"/>
    <s v="EUR/AUDMORGAN STANLEYlong open1.5751.651.564313343188Closed at market at 1.6085"/>
  </r>
  <r>
    <s v="GBP/USD"/>
    <x v="0"/>
    <s v="long open"/>
    <n v="1.411"/>
    <n v="1.4330000000000001"/>
    <n v="1.4059999999999999"/>
    <d v="2018-03-23T00:00:00"/>
    <d v="2018-03-29T00:00:00"/>
    <s v="Stopped out at 1.4060"/>
    <n v="-50"/>
    <n v="6"/>
    <n v="0"/>
    <n v="1"/>
    <n v="1"/>
    <n v="0"/>
    <n v="-50"/>
    <s v="GBP/USDTHOMSON REUTERS IFRlong open1.4111.4331.4064318243188Stopped out at 1.4060"/>
  </r>
  <r>
    <s v="USD/JPY"/>
    <x v="3"/>
    <s v="long open"/>
    <n v="106.64"/>
    <n v="107.9"/>
    <n v="105.7"/>
    <d v="2018-03-29T00:00:00"/>
    <d v="2018-04-02T00:00:00"/>
    <s v="Stopped out at 105.70"/>
    <n v="-94"/>
    <n v="4"/>
    <n v="0"/>
    <n v="1"/>
    <n v="1"/>
    <n v="0"/>
    <n v="-94"/>
    <s v="USD/JPYUOBlong open106.64107.9105.74318843192Stopped out at 105.70"/>
  </r>
  <r>
    <s v="EUR/USD"/>
    <x v="0"/>
    <s v="long open"/>
    <n v="1.2350000000000001"/>
    <n v="1.2470000000000001"/>
    <n v="1.228"/>
    <d v="2018-03-23T00:00:00"/>
    <d v="2018-04-03T00:00:00"/>
    <s v="Stopped out at 1.2280"/>
    <n v="-70"/>
    <n v="11"/>
    <n v="0"/>
    <n v="1"/>
    <n v="1"/>
    <n v="0"/>
    <n v="-70"/>
    <s v="EUR/USDTHOMSON REUTERS IFRlong open1.2351.2471.2284318243193Stopped out at 1.2280"/>
  </r>
  <r>
    <s v="AUD/USD"/>
    <x v="0"/>
    <s v="short limit"/>
    <n v="0.78749999999999998"/>
    <n v="0"/>
    <n v="0.79749999999999999"/>
    <d v="2018-03-23T00:00:00"/>
    <d v="2018-04-04T00:00:00"/>
    <s v="Canceled"/>
    <n v="0"/>
    <n v="12"/>
    <n v="0"/>
    <n v="0"/>
    <n v="0"/>
    <n v="0"/>
    <n v="0"/>
    <s v="AUD/USDTHOMSON REUTERS IFRshort limit0.787500.79754318243194Canceled"/>
  </r>
  <r>
    <s v="EUR/AUD"/>
    <x v="11"/>
    <s v="long open"/>
    <n v="1.5880000000000001"/>
    <n v="0"/>
    <n v="1.59"/>
    <d v="2018-03-05T00:00:00"/>
    <d v="2018-04-04T00:00:00"/>
    <s v="Closed at market at 1.5981"/>
    <n v="101"/>
    <n v="30"/>
    <n v="1"/>
    <n v="0"/>
    <n v="1"/>
    <n v="101"/>
    <n v="0"/>
    <s v="EUR/AUDJP MORGANlong open1.58801.594316443194Closed at market at 1.5981"/>
  </r>
  <r>
    <s v="GBP/USD"/>
    <x v="0"/>
    <s v="long open"/>
    <n v="1.4075"/>
    <n v="1.4235"/>
    <n v="1.3995"/>
    <d v="2018-04-03T00:00:00"/>
    <d v="2018-04-05T00:00:00"/>
    <s v="Stopped out at 1.3995"/>
    <n v="-80"/>
    <n v="2"/>
    <n v="0"/>
    <n v="1"/>
    <n v="1"/>
    <n v="0"/>
    <n v="-80"/>
    <s v="GBP/USDTHOMSON REUTERS IFRlong open1.40751.42351.39954319343195Stopped out at 1.3995"/>
  </r>
  <r>
    <s v="EUR/CAD"/>
    <x v="5"/>
    <s v="short open"/>
    <n v="1.5885"/>
    <n v="1.51"/>
    <n v="1.5685"/>
    <d v="2018-04-02T00:00:00"/>
    <d v="2018-04-06T00:00:00"/>
    <s v="Closed at market at 1.5630"/>
    <n v="255"/>
    <n v="4"/>
    <n v="1"/>
    <n v="0"/>
    <n v="1"/>
    <n v="255"/>
    <n v="0"/>
    <s v="EUR/CADMORGAN STANLEYshort open1.58851.511.56854319243196Closed at market at 1.5630"/>
  </r>
  <r>
    <s v="USD/JPY"/>
    <x v="0"/>
    <s v="long open"/>
    <n v="106.3"/>
    <n v="107.95"/>
    <n v="106.95"/>
    <d v="2018-04-04T00:00:00"/>
    <d v="2018-04-06T00:00:00"/>
    <s v="Hit Profit-Stop at 106.95"/>
    <n v="65"/>
    <n v="2"/>
    <n v="1"/>
    <n v="0"/>
    <n v="1"/>
    <n v="65"/>
    <n v="0"/>
    <s v="USD/JPYTHOMSON REUTERS IFRlong open106.3107.95106.954319443196Hit Profit-Stop at 106.95"/>
  </r>
  <r>
    <s v="CHF/JPY"/>
    <x v="10"/>
    <s v="short open"/>
    <n v="115.88"/>
    <n v="108"/>
    <n v="111.84"/>
    <d v="2018-01-09T00:00:00"/>
    <d v="2018-04-09T00:00:00"/>
    <s v="Hit Profit-Stop at 111.84"/>
    <n v="404"/>
    <n v="90"/>
    <n v="1"/>
    <n v="0"/>
    <n v="1"/>
    <n v="404"/>
    <n v="0"/>
    <s v="CHF/JPYDEUTSCHE BANKshort open115.88108111.844310943199Hit Profit-Stop at 111.84"/>
  </r>
  <r>
    <s v="GBP/USD"/>
    <x v="0"/>
    <s v="short open"/>
    <n v="1.409"/>
    <n v="1.385"/>
    <n v="1.4159999999999999"/>
    <d v="2018-04-05T00:00:00"/>
    <d v="2018-04-09T00:00:00"/>
    <s v="Stopped out at 1.4160"/>
    <n v="-70"/>
    <n v="4"/>
    <n v="0"/>
    <n v="1"/>
    <n v="1"/>
    <n v="0"/>
    <n v="-70"/>
    <s v="GBP/USDTHOMSON REUTERS IFRshort open1.4091.3851.4164319543199Stopped out at 1.4160"/>
  </r>
  <r>
    <s v="AUD/CHF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  <n v="1"/>
    <n v="0"/>
    <n v="1"/>
    <n v="100"/>
    <n v="0"/>
    <s v="AUD/CHFJP MORGANshort open0.75250.7050.74254307443200Hit Profit-Stop at 0.7425"/>
  </r>
  <r>
    <s v="EUR/USD"/>
    <x v="0"/>
    <s v="long open"/>
    <n v="1.222"/>
    <n v="1.2344999999999999"/>
    <n v="1.2150000000000001"/>
    <d v="2018-04-04T00:00:00"/>
    <d v="2018-04-10T00:00:00"/>
    <s v="Hit Target at 1.2345"/>
    <n v="125"/>
    <n v="6"/>
    <n v="1"/>
    <n v="0"/>
    <n v="1"/>
    <n v="125"/>
    <n v="0"/>
    <s v="EUR/USDTHOMSON REUTERS IFRlong open1.2221.23451.2154319443200Hit Target at 1.2345"/>
  </r>
  <r>
    <s v="GBP/USD"/>
    <x v="6"/>
    <s v="long open"/>
    <n v="1.3995"/>
    <n v="1.44"/>
    <n v="1.405"/>
    <d v="2018-04-05T00:00:00"/>
    <d v="2018-04-11T00:00:00"/>
    <s v="Closed at market at 1.4195"/>
    <n v="200"/>
    <n v="6"/>
    <n v="1"/>
    <n v="0"/>
    <n v="1"/>
    <n v="200"/>
    <n v="0"/>
    <s v="GBP/USDBOFA MERRILL LYNCHlong open1.39951.441.4054319543201Closed at market at 1.4195"/>
  </r>
  <r>
    <s v="EUR/GBP"/>
    <x v="0"/>
    <s v="short open"/>
    <n v="0.879"/>
    <n v="0"/>
    <n v="0.88900000000000001"/>
    <d v="2018-03-15T00:00:00"/>
    <d v="2018-04-12T00:00:00"/>
    <s v="Closed at market at 0.8668"/>
    <n v="122"/>
    <n v="28"/>
    <n v="1"/>
    <n v="0"/>
    <n v="1"/>
    <n v="122"/>
    <n v="0"/>
    <s v="EUR/GBPTHOMSON REUTERS IFRshort open0.87900.8894317443202Closed at market at 0.8668"/>
  </r>
  <r>
    <s v="AUD/CAD"/>
    <x v="1"/>
    <s v="short open"/>
    <n v="0.98"/>
    <n v="0.96250000000000002"/>
    <n v="0.99299999999999999"/>
    <d v="2018-04-09T00:00:00"/>
    <d v="2018-04-13T00:00:00"/>
    <s v="Closed at market at 0.9792"/>
    <n v="8"/>
    <n v="4"/>
    <n v="1"/>
    <n v="0"/>
    <n v="1"/>
    <n v="8"/>
    <n v="0"/>
    <s v="AUD/CADCITIshort open0.980.96250.9934319943203Closed at market at 0.9792"/>
  </r>
  <r>
    <s v="AUD/USD"/>
    <x v="0"/>
    <s v="long open"/>
    <n v="0.76900000000000002"/>
    <n v="0.78249999999999997"/>
    <n v="0.77700000000000002"/>
    <d v="2018-04-06T00:00:00"/>
    <d v="2018-04-13T00:00:00"/>
    <s v="Hit Profit-Stop at 0.7770"/>
    <n v="80"/>
    <n v="7"/>
    <n v="1"/>
    <n v="0"/>
    <n v="1"/>
    <n v="80"/>
    <n v="0"/>
    <s v="AUD/USDTHOMSON REUTERS IFRlong open0.7690.78250.7774319643203Hit Profit-Stop at 0.7770"/>
  </r>
  <r>
    <s v="EUR/USD"/>
    <x v="4"/>
    <s v="short open"/>
    <n v="1.2264999999999999"/>
    <n v="1.1948000000000001"/>
    <n v="1.2444"/>
    <d v="2018-04-09T00:00:00"/>
    <d v="2018-04-13T00:00:00"/>
    <s v="Closed at market at 1.2334"/>
    <n v="-69"/>
    <n v="4"/>
    <n v="0"/>
    <n v="1"/>
    <n v="1"/>
    <n v="0"/>
    <n v="-69"/>
    <s v="EUR/USDBARCLAYSshort open1.22651.19481.24444319943203Closed at market at 1.2334"/>
  </r>
  <r>
    <s v="NZD/CAD"/>
    <x v="5"/>
    <s v="short open"/>
    <n v="0.93300000000000005"/>
    <n v="0.88"/>
    <n v="0.94299999999999995"/>
    <d v="2018-03-23T00:00:00"/>
    <d v="2018-04-13T00:00:00"/>
    <s v="Closed at market at 0.9289"/>
    <n v="41"/>
    <n v="21"/>
    <n v="1"/>
    <n v="0"/>
    <n v="1"/>
    <n v="41"/>
    <n v="0"/>
    <s v="NZD/CADMORGAN STANLEYshort open0.9330.880.9434318243203Closed at market at 0.9289"/>
  </r>
  <r>
    <s v="NZD/JPY"/>
    <x v="1"/>
    <s v="long open"/>
    <n v="77.34"/>
    <n v="79.349999999999994"/>
    <n v="76.099999999999994"/>
    <d v="2018-04-04T00:00:00"/>
    <d v="2018-04-13T00:00:00"/>
    <s v="Hit Target at 79.35"/>
    <n v="201"/>
    <n v="9"/>
    <n v="1"/>
    <n v="0"/>
    <n v="1"/>
    <n v="201"/>
    <n v="0"/>
    <s v="NZD/JPYCITIlong open77.3479.3576.14319443203Hit Target at 79.35"/>
  </r>
  <r>
    <s v="USD/JPY"/>
    <x v="0"/>
    <s v="short limit"/>
    <n v="109.3"/>
    <n v="0"/>
    <n v="110.3"/>
    <d v="2018-04-13T00:00:00"/>
    <d v="2018-04-16T00:00:00"/>
    <s v="Canceled"/>
    <n v="0"/>
    <n v="3"/>
    <n v="0"/>
    <n v="0"/>
    <n v="0"/>
    <n v="0"/>
    <n v="0"/>
    <s v="USD/JPYTHOMSON REUTERS IFRshort limit109.30110.34320343206Canceled"/>
  </r>
  <r>
    <s v="EUR/USD"/>
    <x v="0"/>
    <s v="long open"/>
    <n v="1.2304999999999999"/>
    <n v="1.2475000000000001"/>
    <n v="1.2344999999999999"/>
    <d v="2018-04-10T00:00:00"/>
    <d v="2018-04-17T00:00:00"/>
    <s v="Hit Profit-Stop at 1.2345"/>
    <n v="40"/>
    <n v="7"/>
    <n v="1"/>
    <n v="0"/>
    <n v="1"/>
    <n v="40"/>
    <n v="0"/>
    <s v="EUR/USDTHOMSON REUTERS IFRlong open1.23051.24751.23454320043207Hit Profit-Stop at 1.2345"/>
  </r>
  <r>
    <s v="GBP/USD"/>
    <x v="0"/>
    <s v="short open"/>
    <n v="1.4239999999999999"/>
    <n v="1.4045000000000001"/>
    <n v="1.4365000000000001"/>
    <d v="2018-04-09T00:00:00"/>
    <d v="2018-04-17T00:00:00"/>
    <s v="Stopped out at 1.4365"/>
    <n v="-125"/>
    <n v="8"/>
    <n v="0"/>
    <n v="1"/>
    <n v="1"/>
    <n v="0"/>
    <n v="-125"/>
    <s v="GBP/USDTHOMSON REUTERS IFRshort open1.4241.40451.43654319943207Stopped out at 1.4365"/>
  </r>
  <r>
    <s v="EUR/GBP"/>
    <x v="8"/>
    <s v="short open"/>
    <n v="0.875"/>
    <n v="0.83499999999999996"/>
    <n v="0.88"/>
    <d v="2018-02-08T00:00:00"/>
    <d v="2018-04-18T00:00:00"/>
    <s v="Closed at market at 0.8705"/>
    <n v="45"/>
    <n v="69"/>
    <n v="1"/>
    <n v="0"/>
    <n v="1"/>
    <n v="45"/>
    <n v="0"/>
    <s v="EUR/GBPTD BANKshort open0.8750.8350.884313943208Closed at market at 0.8705"/>
  </r>
  <r>
    <s v="EUR/CHF"/>
    <x v="2"/>
    <s v="long open"/>
    <n v="1.1704000000000001"/>
    <n v="1.2"/>
    <n v="1.198"/>
    <d v="2018-03-16T00:00:00"/>
    <d v="2018-04-19T00:00:00"/>
    <s v="Hit Profit-Stop at 1.1980"/>
    <n v="276"/>
    <n v="34"/>
    <n v="1"/>
    <n v="0"/>
    <n v="1"/>
    <n v="276"/>
    <n v="0"/>
    <s v="EUR/CHFNOMURAlong open1.17041.21.1984317543209Hit Profit-Stop at 1.1980"/>
  </r>
  <r>
    <s v="EUR/CHF"/>
    <x v="12"/>
    <s v="long open"/>
    <n v="1.1599999999999999"/>
    <n v="1.2"/>
    <n v="1.198"/>
    <d v="2018-02-14T00:00:00"/>
    <d v="2018-04-19T00:00:00"/>
    <s v="Hit Profit-Stop at 1.1980"/>
    <n v="380"/>
    <n v="64"/>
    <n v="1"/>
    <n v="0"/>
    <n v="1"/>
    <n v="380"/>
    <n v="0"/>
    <s v="EUR/CHFBNP PARIBASlong open1.161.21.1984314543209Hit Profit-Stop at 1.1980"/>
  </r>
  <r>
    <s v="EUR/CHF"/>
    <x v="10"/>
    <s v="long open"/>
    <n v="1.155"/>
    <n v="1.2"/>
    <n v="1.198"/>
    <d v="2018-01-29T00:00:00"/>
    <d v="2018-04-19T00:00:00"/>
    <s v="Hit Profit-Stop at 1.1980"/>
    <n v="430"/>
    <n v="80"/>
    <n v="1"/>
    <n v="0"/>
    <n v="1"/>
    <n v="430"/>
    <n v="0"/>
    <s v="EUR/CHFDEUTSCHE BANKlong open1.1551.21.1984312943209Hit Profit-Stop at 1.1980"/>
  </r>
  <r>
    <s v="EUR/GBP"/>
    <x v="0"/>
    <s v="short open"/>
    <n v="0.86650000000000005"/>
    <n v="0.84499999999999997"/>
    <n v="0.876"/>
    <d v="2018-04-12T00:00:00"/>
    <d v="2018-04-19T00:00:00"/>
    <s v="Stopped out at 0.8760"/>
    <n v="-95"/>
    <n v="7"/>
    <n v="0"/>
    <n v="1"/>
    <n v="1"/>
    <n v="0"/>
    <n v="-95"/>
    <s v="EUR/GBPTHOMSON REUTERS IFRshort open0.86650.8450.8764320243209Stopped out at 0.8760"/>
  </r>
  <r>
    <s v="EUR/GBP"/>
    <x v="1"/>
    <s v="short open"/>
    <n v="0.86450000000000005"/>
    <n v="0.84750000000000003"/>
    <n v="0.87250000000000005"/>
    <d v="2018-04-16T00:00:00"/>
    <d v="2018-04-19T00:00:00"/>
    <s v="Stopped out at 0.8725"/>
    <n v="-80"/>
    <n v="3"/>
    <n v="0"/>
    <n v="1"/>
    <n v="1"/>
    <n v="0"/>
    <n v="-80"/>
    <s v="EUR/GBPCITIshort open0.86450.84750.87254320643209Stopped out at 0.8725"/>
  </r>
  <r>
    <s v="GBP/USD"/>
    <x v="0"/>
    <s v="long open"/>
    <n v="1.425"/>
    <n v="1.44"/>
    <n v="1.4159999999999999"/>
    <d v="2018-04-17T00:00:00"/>
    <d v="2018-04-19T00:00:00"/>
    <s v="Stopped out at 1.4160"/>
    <n v="-90"/>
    <n v="2"/>
    <n v="0"/>
    <n v="1"/>
    <n v="1"/>
    <n v="0"/>
    <n v="-90"/>
    <s v="GBP/USDTHOMSON REUTERS IFRlong open1.4251.441.4164320743209Stopped out at 1.4160"/>
  </r>
  <r>
    <s v="CAD/CHF"/>
    <x v="5"/>
    <s v="long open"/>
    <n v="0.76449999999999996"/>
    <n v="0.79349999999999998"/>
    <n v="0.752"/>
    <d v="2018-04-13T00:00:00"/>
    <d v="2018-04-20T00:00:00"/>
    <s v="Closed at market at 0.7666"/>
    <n v="21"/>
    <n v="7"/>
    <n v="1"/>
    <n v="0"/>
    <n v="1"/>
    <n v="21"/>
    <n v="0"/>
    <s v="CAD/CHFMORGAN STANLEYlong open0.76450.79350.7524320343210Closed at market at 0.7666"/>
  </r>
  <r>
    <s v="CAD/CHF"/>
    <x v="5"/>
    <s v="long open"/>
    <n v="0.76170000000000004"/>
    <n v="0.79"/>
    <n v="0.75"/>
    <d v="2018-04-16T00:00:00"/>
    <d v="2018-04-20T00:00:00"/>
    <s v="Closed at market at 0.7666"/>
    <n v="49"/>
    <n v="4"/>
    <n v="1"/>
    <n v="0"/>
    <n v="1"/>
    <n v="49"/>
    <n v="0"/>
    <s v="CAD/CHFMORGAN STANLEYlong open0.76170.790.754320643210Closed at market at 0.7666"/>
  </r>
  <r>
    <s v="EUR/USD"/>
    <x v="0"/>
    <s v="long open"/>
    <n v="1.2335"/>
    <n v="1.2415"/>
    <n v="1.2290000000000001"/>
    <d v="2018-04-18T00:00:00"/>
    <d v="2018-04-20T00:00:00"/>
    <s v="Stopped out at 1.2290"/>
    <n v="-45"/>
    <n v="2"/>
    <n v="0"/>
    <n v="1"/>
    <n v="1"/>
    <n v="0"/>
    <n v="-45"/>
    <s v="EUR/USDTHOMSON REUTERS IFRlong open1.23351.24151.2294320843210Stopped out at 1.2290"/>
  </r>
  <r>
    <s v="GBP/NZD"/>
    <x v="4"/>
    <s v="long limit"/>
    <n v="1.9275"/>
    <n v="2"/>
    <n v="1.905"/>
    <d v="2018-04-16T00:00:00"/>
    <d v="2018-04-20T00:00:00"/>
    <s v="Canceled"/>
    <n v="0"/>
    <n v="4"/>
    <n v="0"/>
    <n v="0"/>
    <n v="0"/>
    <n v="0"/>
    <n v="0"/>
    <s v="GBP/NZDBARCLAYSlong limit1.927521.9054320643210Canceled"/>
  </r>
  <r>
    <s v="NZD/USD"/>
    <x v="10"/>
    <s v="short open"/>
    <n v="0.73640000000000005"/>
    <n v="0.71850000000000003"/>
    <n v="0.752"/>
    <d v="2018-04-17T00:00:00"/>
    <d v="2018-04-23T00:00:00"/>
    <s v="Hit Target at 0.7185"/>
    <n v="179"/>
    <n v="6"/>
    <n v="1"/>
    <n v="0"/>
    <n v="1"/>
    <n v="179"/>
    <n v="0"/>
    <s v="NZD/USDDEUTSCHE BANKshort open0.73640.71850.7524320743213Hit Target at 0.7185"/>
  </r>
  <r>
    <s v="EUR/USD"/>
    <x v="0"/>
    <s v="long open"/>
    <n v="1.2255"/>
    <n v="1.2395"/>
    <n v="1.2195"/>
    <d v="2018-04-23T00:00:00"/>
    <d v="2018-04-24T00:00:00"/>
    <s v="Stopped out at 1.2195"/>
    <n v="-60"/>
    <n v="1"/>
    <n v="0"/>
    <n v="1"/>
    <n v="1"/>
    <n v="0"/>
    <n v="-60"/>
    <s v="EUR/USDTHOMSON REUTERS IFRlong open1.22551.23951.21954321343214Stopped out at 1.2195"/>
  </r>
  <r>
    <s v="EUR/AUD"/>
    <x v="1"/>
    <s v="long open"/>
    <n v="1.6"/>
    <n v="1.6325000000000001"/>
    <n v="1.5825"/>
    <d v="2018-04-23T00:00:00"/>
    <d v="2018-04-25T00:00:00"/>
    <s v="Closed at market at 1.6114"/>
    <n v="114"/>
    <n v="2"/>
    <n v="1"/>
    <n v="0"/>
    <n v="1"/>
    <n v="114"/>
    <n v="0"/>
    <s v="EUR/AUDCITIlong open1.61.63251.58254321343215Closed at market at 1.6114"/>
  </r>
  <r>
    <s v="EUR/GBP"/>
    <x v="0"/>
    <s v="short open"/>
    <n v="0.879"/>
    <n v="0.871"/>
    <n v="0.88300000000000001"/>
    <d v="2018-04-19T00:00:00"/>
    <d v="2018-04-25T00:00:00"/>
    <s v="Closed at market at 0.8733"/>
    <n v="57"/>
    <n v="6"/>
    <n v="1"/>
    <n v="0"/>
    <n v="1"/>
    <n v="57"/>
    <n v="0"/>
    <s v="EUR/GBPTHOMSON REUTERS IFRshort open0.8790.8710.8834320943215Closed at market at 0.8733"/>
  </r>
  <r>
    <s v="EUR/USD"/>
    <x v="0"/>
    <s v="short limit"/>
    <n v="1.2144999999999999"/>
    <n v="0"/>
    <n v="1.2244999999999999"/>
    <d v="2018-04-26T00:00:00"/>
    <d v="2018-04-26T00:00:00"/>
    <s v="Canceled"/>
    <n v="0"/>
    <n v="0"/>
    <n v="0"/>
    <n v="0"/>
    <n v="0"/>
    <n v="0"/>
    <n v="0"/>
    <s v="EUR/USDTHOMSON REUTERS IFRshort limit1.214501.22454321643216Canceled"/>
  </r>
  <r>
    <s v="AUD/USD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  <n v="1"/>
    <n v="0"/>
    <n v="1"/>
    <n v="89"/>
    <n v="0"/>
    <s v="AUD/USDMORGAN STANLEYshort open0.76450.7160.7824321343217Closed at market at 0.7556"/>
  </r>
  <r>
    <s v="USD/JPY"/>
    <x v="0"/>
    <s v="long open"/>
    <n v="109.05"/>
    <n v="110.95"/>
    <n v="108.95"/>
    <d v="2018-04-18T00:00:00"/>
    <d v="2018-04-27T00:00:00"/>
    <s v="Closed at market at 109.08"/>
    <n v="3"/>
    <n v="9"/>
    <n v="1"/>
    <n v="0"/>
    <n v="1"/>
    <n v="3"/>
    <n v="0"/>
    <s v="USD/JPYTHOMSON REUTERS IFRlong open109.05110.95108.954320843217Closed at market at 109.08"/>
  </r>
  <r>
    <s v="EUR/GBP"/>
    <x v="13"/>
    <s v="short open"/>
    <n v="0.874"/>
    <n v="0.84"/>
    <n v="0.89"/>
    <d v="2018-04-04T00:00:00"/>
    <d v="2018-04-30T00:00:00"/>
    <s v="Closed at market at 0.8799"/>
    <n v="-59"/>
    <n v="26"/>
    <n v="0"/>
    <n v="1"/>
    <n v="1"/>
    <n v="0"/>
    <n v="-59"/>
    <s v="EUR/GBPCREDIT SUISSEshort open0.8740.840.894319443220Closed at market at 0.8799"/>
  </r>
  <r>
    <s v="EUR/GBP"/>
    <x v="0"/>
    <s v="short open"/>
    <n v="0.87250000000000005"/>
    <n v="0.86799999999999999"/>
    <n v="0.88249999999999995"/>
    <d v="2018-04-26T00:00:00"/>
    <d v="2018-04-30T00:00:00"/>
    <s v="Stopped out at 0.8825"/>
    <n v="-100"/>
    <n v="4"/>
    <n v="0"/>
    <n v="1"/>
    <n v="1"/>
    <n v="0"/>
    <n v="-100"/>
    <s v="EUR/GBPTHOMSON REUTERS IFRshort open0.87250.8680.88254321643220Stopped out at 0.8825"/>
  </r>
  <r>
    <s v="EUR/USD"/>
    <x v="0"/>
    <s v="long open"/>
    <n v="1.2110000000000001"/>
    <n v="1.2235"/>
    <n v="1.2050000000000001"/>
    <d v="2018-04-27T00:00:00"/>
    <d v="2018-05-01T00:00:00"/>
    <s v="Stopped out at 1.2050"/>
    <n v="-60"/>
    <n v="4"/>
    <n v="0"/>
    <n v="1"/>
    <n v="1"/>
    <n v="0"/>
    <n v="-60"/>
    <s v="EUR/USDTHOMSON REUTERS IFRlong open1.2111.22351.2054321743221Stopped out at 1.2050"/>
  </r>
  <r>
    <s v="GBP/CHF"/>
    <x v="2"/>
    <s v="long open"/>
    <n v="1.37"/>
    <n v="1.41"/>
    <n v="1.3540000000000001"/>
    <d v="2018-04-25T00:00:00"/>
    <d v="2018-05-01T00:00:00"/>
    <s v="Stopped out at 1.3540"/>
    <n v="-160"/>
    <n v="6"/>
    <n v="0"/>
    <n v="1"/>
    <n v="1"/>
    <n v="0"/>
    <n v="-160"/>
    <s v="GBP/CHFNOMURAlong open1.371.411.3544321543221Stopped out at 1.3540"/>
  </r>
  <r>
    <s v="NZD/CAD"/>
    <x v="8"/>
    <s v="short open"/>
    <n v="0.93200000000000005"/>
    <n v="0.9"/>
    <n v="0.92"/>
    <d v="2018-04-09T00:00:00"/>
    <d v="2018-05-01T00:00:00"/>
    <s v="Closed at market at 0.9015"/>
    <n v="305"/>
    <n v="22"/>
    <n v="1"/>
    <n v="0"/>
    <n v="1"/>
    <n v="305"/>
    <n v="0"/>
    <s v="NZD/CADTD BANKshort open0.9320.90.924319943221Closed at market at 0.9015"/>
  </r>
  <r>
    <s v="USD/JPY"/>
    <x v="0"/>
    <s v="short open"/>
    <n v="109.25"/>
    <n v="108.15"/>
    <n v="109.7"/>
    <d v="2018-04-30T00:00:00"/>
    <d v="2018-05-01T00:00:00"/>
    <s v="Stopped out at 109.70"/>
    <n v="-45"/>
    <n v="1"/>
    <n v="0"/>
    <n v="1"/>
    <n v="1"/>
    <n v="0"/>
    <n v="-45"/>
    <s v="USD/JPYTHOMSON REUTERS IFRshort open109.25108.15109.74322043221Stopped out at 109.70"/>
  </r>
  <r>
    <s v="EUR/GBP"/>
    <x v="0"/>
    <s v="long limit"/>
    <n v="0.87749999999999995"/>
    <n v="0"/>
    <n v="0.86750000000000005"/>
    <d v="2018-05-01T00:00:00"/>
    <d v="2018-05-02T00:00:00"/>
    <s v="Canceled"/>
    <n v="0"/>
    <n v="1"/>
    <n v="0"/>
    <n v="0"/>
    <n v="0"/>
    <n v="0"/>
    <n v="0"/>
    <s v="EUR/GBPTHOMSON REUTERS IFRlong limit0.877500.86754322143222Canceled"/>
  </r>
  <r>
    <s v="EUR/USD"/>
    <x v="3"/>
    <s v="short open"/>
    <n v="1.2024999999999999"/>
    <n v="1.1915"/>
    <n v="1.2"/>
    <d v="2018-05-02T00:00:00"/>
    <d v="2018-05-02T00:00:00"/>
    <s v="Hit Profit-Stop at 1.2000"/>
    <n v="25"/>
    <n v="0"/>
    <n v="1"/>
    <n v="0"/>
    <n v="1"/>
    <n v="25"/>
    <n v="0"/>
    <s v="EUR/USDUOBshort open1.20251.19151.24322243222Hit Profit-Stop at 1.2000"/>
  </r>
  <r>
    <s v="USD/JPY"/>
    <x v="5"/>
    <s v="long open"/>
    <n v="106.87"/>
    <n v="110"/>
    <n v="107"/>
    <d v="2018-03-29T00:00:00"/>
    <d v="2018-05-02T00:00:00"/>
    <s v="Hit Target at 110.00"/>
    <n v="313"/>
    <n v="34"/>
    <n v="1"/>
    <n v="0"/>
    <n v="1"/>
    <n v="313"/>
    <n v="0"/>
    <s v="USD/JPYMORGAN STANLEYlong open106.871101074318843222Hit Target at 110.00"/>
  </r>
  <r>
    <s v="USD/JPY"/>
    <x v="0"/>
    <s v="short limit"/>
    <n v="109.3"/>
    <n v="0"/>
    <n v="110.3"/>
    <d v="2018-04-27T00:00:00"/>
    <d v="2018-05-03T00:00:00"/>
    <s v="Canceled"/>
    <n v="0"/>
    <n v="6"/>
    <n v="0"/>
    <n v="0"/>
    <n v="0"/>
    <n v="0"/>
    <n v="0"/>
    <s v="USD/JPYTHOMSON REUTERS IFRshort limit109.30110.34321743223Canceled"/>
  </r>
  <r>
    <s v="USD/JPY"/>
    <x v="0"/>
    <s v="long limit"/>
    <n v="109.1"/>
    <n v="0"/>
    <n v="108.1"/>
    <d v="2018-05-01T00:00:00"/>
    <d v="2018-05-03T00:00:00"/>
    <s v="Canceled"/>
    <n v="0"/>
    <n v="2"/>
    <n v="0"/>
    <n v="0"/>
    <n v="0"/>
    <n v="0"/>
    <n v="0"/>
    <s v="USD/JPYTHOMSON REUTERS IFRlong limit109.10108.14322143223Canceled"/>
  </r>
  <r>
    <s v="EUR/CHF"/>
    <x v="12"/>
    <s v="long open"/>
    <n v="1.2004999999999999"/>
    <n v="1.24"/>
    <n v="1.1879999999999999"/>
    <d v="2018-04-19T00:00:00"/>
    <d v="2018-05-04T00:00:00"/>
    <s v="Closed at market at 1.1962"/>
    <n v="-43"/>
    <n v="15"/>
    <n v="0"/>
    <n v="1"/>
    <n v="1"/>
    <n v="0"/>
    <n v="-43"/>
    <s v="EUR/CHFBNP PARIBASlong open1.20051.241.1884320943224Closed at market at 1.1962"/>
  </r>
  <r>
    <s v="EUR/USD"/>
    <x v="0"/>
    <s v="short open"/>
    <n v="1.202"/>
    <n v="1.1919999999999999"/>
    <n v="1.202"/>
    <d v="2018-05-01T00:00:00"/>
    <d v="2018-05-04T00:00:00"/>
    <s v="Hit Target at 1.1920"/>
    <n v="100"/>
    <n v="3"/>
    <n v="1"/>
    <n v="0"/>
    <n v="1"/>
    <n v="100"/>
    <n v="0"/>
    <s v="EUR/USDTHOMSON REUTERS IFRshort open1.2021.1921.2024322143224Hit Target at 1.1920"/>
  </r>
  <r>
    <s v="GBP/JPY"/>
    <x v="5"/>
    <s v="short open"/>
    <n v="150.19999999999999"/>
    <n v="144.19999999999999"/>
    <n v="150"/>
    <d v="2018-04-30T00:00:00"/>
    <d v="2018-05-04T00:00:00"/>
    <s v="Closed at market at 147.70"/>
    <n v="250"/>
    <n v="4"/>
    <n v="1"/>
    <n v="0"/>
    <n v="1"/>
    <n v="250"/>
    <n v="0"/>
    <s v="GBP/JPYMORGAN STANLEYshort open150.2144.21504322043224Closed at market at 147.70"/>
  </r>
  <r>
    <s v="GBP/USD"/>
    <x v="0"/>
    <s v="long open"/>
    <n v="1.3635999999999999"/>
    <n v="1.3875"/>
    <n v="1.3525"/>
    <d v="2018-05-02T00:00:00"/>
    <d v="2018-05-04T00:00:00"/>
    <s v="Stopped out at 1.3525"/>
    <n v="-111"/>
    <n v="2"/>
    <n v="0"/>
    <n v="1"/>
    <n v="1"/>
    <n v="0"/>
    <n v="-111"/>
    <s v="GBP/USDTHOMSON REUTERS IFRlong open1.36361.38751.35254322243224Stopped out at 1.3525"/>
  </r>
  <r>
    <s v="AUD/USD"/>
    <x v="0"/>
    <s v="short open"/>
    <n v="0.751"/>
    <n v="0.73350000000000004"/>
    <n v="0.74950000000000006"/>
    <d v="2018-04-19T00:00:00"/>
    <d v="2018-05-09T00:00:00"/>
    <s v="Closed at market at 0.7463"/>
    <n v="47"/>
    <n v="20"/>
    <n v="1"/>
    <n v="0"/>
    <n v="1"/>
    <n v="47"/>
    <n v="0"/>
    <s v="AUD/USDTHOMSON REUTERS IFRshort open0.7510.73350.74954320943229Closed at market at 0.7463"/>
  </r>
  <r>
    <s v="EUR/USD"/>
    <x v="0"/>
    <s v="short open"/>
    <n v="1.1970000000000001"/>
    <n v="1.173"/>
    <n v="1.1875"/>
    <d v="2018-05-04T00:00:00"/>
    <d v="2018-05-09T00:00:00"/>
    <s v="Hit Profit-Stop at 1.1875"/>
    <n v="95"/>
    <n v="5"/>
    <n v="1"/>
    <n v="0"/>
    <n v="1"/>
    <n v="95"/>
    <n v="0"/>
    <s v="EUR/USDTHOMSON REUTERS IFRshort open1.1971.1731.18754322443229Hit Profit-Stop at 1.1875"/>
  </r>
  <r>
    <s v="AUD/JPY"/>
    <x v="4"/>
    <s v="short open"/>
    <n v="82.3"/>
    <n v="80.5"/>
    <n v="83.1"/>
    <d v="2018-05-07T00:00:00"/>
    <d v="2018-05-10T00:00:00"/>
    <s v="Closed at market at 81.95"/>
    <n v="35"/>
    <n v="3"/>
    <n v="1"/>
    <n v="0"/>
    <n v="1"/>
    <n v="35"/>
    <n v="0"/>
    <s v="AUD/JPYBARCLAYSshort open82.380.583.14322743230Closed at market at 81.95"/>
  </r>
  <r>
    <s v="AUD/NZD"/>
    <x v="9"/>
    <s v="long open"/>
    <n v="1.0508999999999999"/>
    <n v="1.08"/>
    <n v="1.0649999999999999"/>
    <d v="2018-04-12T00:00:00"/>
    <d v="2018-05-10T00:00:00"/>
    <s v="Hit Target at 1.0800"/>
    <n v="291"/>
    <n v="28"/>
    <n v="1"/>
    <n v="0"/>
    <n v="1"/>
    <n v="291"/>
    <n v="0"/>
    <s v="AUD/NZDANZlong open1.05091.081.0654320243230Hit Target at 1.0800"/>
  </r>
  <r>
    <s v="EUR/GBP"/>
    <x v="0"/>
    <s v="short open"/>
    <n v="0.876"/>
    <n v="0.86599999999999999"/>
    <n v="0.88049999999999995"/>
    <d v="2018-05-09T00:00:00"/>
    <d v="2018-05-10T00:00:00"/>
    <s v="Stopped out at 0.8805"/>
    <n v="-45"/>
    <n v="1"/>
    <n v="0"/>
    <n v="1"/>
    <n v="1"/>
    <n v="0"/>
    <n v="-45"/>
    <s v="EUR/GBPTHOMSON REUTERS IFRshort open0.8760.8660.88054322943230Stopped out at 0.8805"/>
  </r>
  <r>
    <s v="GBP/USD"/>
    <x v="2"/>
    <s v="long open"/>
    <n v="1.3597999999999999"/>
    <n v="1.41"/>
    <n v="1.3480000000000001"/>
    <d v="2018-05-02T00:00:00"/>
    <d v="2018-05-10T00:00:00"/>
    <s v="Stopped out at 1.3480"/>
    <n v="-118"/>
    <n v="8"/>
    <n v="0"/>
    <n v="1"/>
    <n v="1"/>
    <n v="0"/>
    <n v="-118"/>
    <s v="GBP/USDNOMURAlong open1.35981.411.3484322243230Stopped out at 1.3480"/>
  </r>
  <r>
    <s v="USD/JPY"/>
    <x v="12"/>
    <s v="short open"/>
    <n v="109"/>
    <n v="105"/>
    <n v="110.3"/>
    <d v="2018-05-07T00:00:00"/>
    <d v="2018-05-15T00:00:00"/>
    <s v="Stopped out at 110.30"/>
    <n v="-130"/>
    <n v="8"/>
    <n v="0"/>
    <n v="1"/>
    <n v="1"/>
    <n v="0"/>
    <n v="-130"/>
    <s v="USD/JPYBNP PARIBASshort open109105110.34322743235Stopped out at 110.30"/>
  </r>
  <r>
    <s v="GBP/USD"/>
    <x v="4"/>
    <s v="long open"/>
    <n v="1.3548"/>
    <n v="1.3725000000000001"/>
    <n v="1.345"/>
    <d v="2018-05-14T00:00:00"/>
    <d v="2018-05-16T00:00:00"/>
    <s v="Closed at market at 1.3498"/>
    <n v="-50"/>
    <n v="2"/>
    <n v="0"/>
    <n v="1"/>
    <n v="1"/>
    <n v="0"/>
    <n v="-50"/>
    <s v="GBP/USDBARCLAYSlong open1.35481.37251.3454323443236Closed at market at 1.3498"/>
  </r>
  <r>
    <s v="GBP/JPY"/>
    <x v="5"/>
    <s v="short open"/>
    <n v="148.44999999999999"/>
    <n v="146.30000000000001"/>
    <n v="149.6"/>
    <d v="2018-05-04T00:00:00"/>
    <d v="2018-05-17T00:00:00"/>
    <s v="Stopped out at 149.60"/>
    <n v="-115"/>
    <n v="13"/>
    <n v="0"/>
    <n v="1"/>
    <n v="1"/>
    <n v="0"/>
    <n v="-115"/>
    <s v="GBP/JPYMORGAN STANLEYshort open148.45146.3149.64322443237Stopped out at 149.60"/>
  </r>
  <r>
    <s v="USD/JPY"/>
    <x v="0"/>
    <s v="long open"/>
    <n v="109.15"/>
    <n v="111.15"/>
    <n v="110.35"/>
    <d v="2018-05-03T00:00:00"/>
    <d v="2018-05-17T00:00:00"/>
    <s v="Closed at market at 110.77"/>
    <n v="162"/>
    <n v="14"/>
    <n v="1"/>
    <n v="0"/>
    <n v="1"/>
    <n v="162"/>
    <n v="0"/>
    <s v="USD/JPYTHOMSON REUTERS IFRlong open109.15111.15110.354322343237Closed at market at 110.77"/>
  </r>
  <r>
    <s v="AUD/NZD"/>
    <x v="5"/>
    <s v="short limit"/>
    <n v="1.1200000000000001"/>
    <n v="1.08"/>
    <n v="1.1339999999999999"/>
    <d v="2018-05-11T00:00:00"/>
    <d v="2018-05-18T00:00:00"/>
    <s v="Canceled"/>
    <n v="0"/>
    <n v="7"/>
    <n v="0"/>
    <n v="0"/>
    <n v="0"/>
    <n v="0"/>
    <n v="0"/>
    <s v="AUD/NZDMORGAN STANLEYshort limit1.121.081.1344323143238Canceled"/>
  </r>
  <r>
    <s v="AUD/USD"/>
    <x v="5"/>
    <s v="short open"/>
    <n v="0.77700000000000002"/>
    <n v="0.69"/>
    <n v="0.76500000000000001"/>
    <d v="2018-04-09T00:00:00"/>
    <d v="2018-05-18T00:00:00"/>
    <s v="Closed at market at 0.7514"/>
    <n v="256"/>
    <n v="39"/>
    <n v="1"/>
    <n v="0"/>
    <n v="1"/>
    <n v="256"/>
    <n v="0"/>
    <s v="AUD/USDMORGAN STANLEYshort open0.7770.690.7654319943238Closed at market at 0.7514"/>
  </r>
  <r>
    <s v="CHF/JPY"/>
    <x v="5"/>
    <s v="short open"/>
    <n v="109.11"/>
    <n v="104"/>
    <n v="110.7"/>
    <d v="2018-05-04T00:00:00"/>
    <d v="2018-05-18T00:00:00"/>
    <s v="Closed at market at 110.60"/>
    <n v="-149"/>
    <n v="14"/>
    <n v="0"/>
    <n v="1"/>
    <n v="1"/>
    <n v="0"/>
    <n v="-149"/>
    <s v="CHF/JPYMORGAN STANLEYshort open109.11104110.74322443238Closed at market at 110.60"/>
  </r>
  <r>
    <s v="NZD/USD"/>
    <x v="11"/>
    <s v="short open"/>
    <n v="0.72219999999999995"/>
    <n v="0.67"/>
    <n v="0.69199999999999995"/>
    <d v="2018-03-05T00:00:00"/>
    <d v="2018-05-18T00:00:00"/>
    <s v="Hit Profit-Stop at 0.6920"/>
    <n v="302"/>
    <n v="74"/>
    <n v="1"/>
    <n v="0"/>
    <n v="1"/>
    <n v="302"/>
    <n v="0"/>
    <s v="NZD/USDJP MORGANshort open0.72220.670.6924316443238Hit Profit-Stop at 0.6920"/>
  </r>
  <r>
    <s v="CAD/JPY"/>
    <x v="8"/>
    <s v="short open"/>
    <n v="84.95"/>
    <n v="81.5"/>
    <n v="86.85"/>
    <d v="2018-05-07T00:00:00"/>
    <d v="2018-05-21T00:00:00"/>
    <s v="Stopped out at 86.85"/>
    <n v="-190"/>
    <n v="14"/>
    <n v="0"/>
    <n v="1"/>
    <n v="1"/>
    <n v="0"/>
    <n v="-190"/>
    <s v="CAD/JPYTD BANKshort open84.9581.586.854322743241Stopped out at 86.85"/>
  </r>
  <r>
    <s v="USD/JPY"/>
    <x v="0"/>
    <s v="long limit"/>
    <n v="110.65"/>
    <n v="0"/>
    <n v="109.65"/>
    <d v="2018-05-17T00:00:00"/>
    <d v="2018-05-21T00:00:00"/>
    <s v="Canceled"/>
    <n v="0"/>
    <n v="4"/>
    <n v="0"/>
    <n v="0"/>
    <n v="0"/>
    <n v="0"/>
    <n v="0"/>
    <s v="USD/JPYTHOMSON REUTERS IFRlong limit110.650109.654323743241Canceled"/>
  </r>
  <r>
    <s v="EUR/GBP"/>
    <x v="0"/>
    <s v="short open"/>
    <n v="0.875"/>
    <n v="0.86499999999999999"/>
    <n v="0.87849999999999995"/>
    <d v="2018-05-15T00:00:00"/>
    <d v="2018-05-22T00:00:00"/>
    <s v="Stopped out at 0.8785"/>
    <n v="-35"/>
    <n v="7"/>
    <n v="0"/>
    <n v="1"/>
    <n v="1"/>
    <n v="0"/>
    <n v="-35"/>
    <s v="EUR/GBPTHOMSON REUTERS IFRshort open0.8750.8650.87854323543242Stopped out at 0.8785"/>
  </r>
  <r>
    <s v="USD/CAD"/>
    <x v="1"/>
    <s v="long open"/>
    <n v="1.2849999999999999"/>
    <n v="1.3115000000000001"/>
    <n v="1.2749999999999999"/>
    <d v="2018-05-22T00:00:00"/>
    <d v="2018-05-22T00:00:00"/>
    <s v="Stopped out at 1.2750"/>
    <n v="-100"/>
    <n v="0"/>
    <n v="0"/>
    <n v="1"/>
    <n v="1"/>
    <n v="0"/>
    <n v="-100"/>
    <s v="USD/CADCITIlong open1.2851.31151.2754324243242Stopped out at 1.2750"/>
  </r>
  <r>
    <s v="AUD/USD"/>
    <x v="0"/>
    <s v="long open"/>
    <n v="0.749"/>
    <n v="0.76500000000000001"/>
    <n v="0.75549999999999995"/>
    <d v="2018-05-10T00:00:00"/>
    <d v="2018-05-23T00:00:00"/>
    <s v="Hit Profit-Stop 0.7555"/>
    <n v="65"/>
    <n v="13"/>
    <n v="1"/>
    <n v="0"/>
    <n v="1"/>
    <n v="65"/>
    <n v="0"/>
    <s v="AUD/USDTHOMSON REUTERS IFRlong open0.7490.7650.75554323043243Hit Profit-Stop 0.7555"/>
  </r>
  <r>
    <s v="EUR/CHF"/>
    <x v="11"/>
    <s v="short open"/>
    <n v="1.1964999999999999"/>
    <n v="1.1499999999999999"/>
    <n v="1.165"/>
    <d v="2018-05-07T00:00:00"/>
    <d v="2018-05-23T00:00:00"/>
    <s v="Hit Profit-Stop 1.1650"/>
    <n v="315"/>
    <n v="16"/>
    <n v="1"/>
    <n v="0"/>
    <n v="1"/>
    <n v="315"/>
    <n v="0"/>
    <s v="EUR/CHFJP MORGANshort open1.19651.151.1654322743243Hit Profit-Stop 1.1650"/>
  </r>
  <r>
    <s v="USD/JPY"/>
    <x v="1"/>
    <s v="long open"/>
    <n v="109.25"/>
    <n v="112.3"/>
    <n v="110.25"/>
    <d v="2018-05-11T00:00:00"/>
    <d v="2018-05-23T00:00:00"/>
    <s v="Hit Profit-Stop 110.25"/>
    <n v="100"/>
    <n v="12"/>
    <n v="1"/>
    <n v="0"/>
    <n v="1"/>
    <n v="100"/>
    <n v="0"/>
    <s v="USD/JPYCITIlong open109.25112.3110.254323143243Hit Profit-Stop 110.25"/>
  </r>
  <r>
    <s v="AUD/USD"/>
    <x v="0"/>
    <s v="long limit"/>
    <n v="0.749"/>
    <n v="0"/>
    <n v="0.73899999999999999"/>
    <d v="2018-05-23T00:00:00"/>
    <d v="2018-05-24T00:00:00"/>
    <s v="Canceled"/>
    <n v="0"/>
    <n v="1"/>
    <n v="0"/>
    <n v="0"/>
    <n v="0"/>
    <n v="0"/>
    <n v="0"/>
    <s v="AUD/USDTHOMSON REUTERS IFRlong limit0.74900.7394324343244Canceled"/>
  </r>
  <r>
    <s v="USD/CAD"/>
    <x v="5"/>
    <s v="long limit"/>
    <n v="1.2649999999999999"/>
    <n v="1.31"/>
    <n v="1.2509999999999999"/>
    <d v="2018-05-11T00:00:00"/>
    <d v="2018-05-25T00:00:00"/>
    <s v="Canceled"/>
    <n v="0"/>
    <n v="14"/>
    <n v="0"/>
    <n v="0"/>
    <n v="0"/>
    <n v="0"/>
    <n v="0"/>
    <s v="USD/CADMORGAN STANLEYlong limit1.2651.311.2514323143245Canceled"/>
  </r>
  <r>
    <s v="EUR/JPY"/>
    <x v="13"/>
    <s v="short open"/>
    <n v="128.75"/>
    <n v="125.82"/>
    <n v="130.5"/>
    <d v="2018-05-23T00:00:00"/>
    <d v="2018-05-29T00:00:00"/>
    <s v="Hit Target at 125.82"/>
    <n v="293"/>
    <n v="6"/>
    <n v="1"/>
    <n v="0"/>
    <n v="1"/>
    <n v="293"/>
    <n v="0"/>
    <s v="EUR/JPYCREDIT SUISSEshort open128.75125.82130.54324343249Hit Target at 125.82"/>
  </r>
  <r>
    <s v="EUR/USD"/>
    <x v="6"/>
    <s v="short open"/>
    <n v="1.2344999999999999"/>
    <n v="1.1499999999999999"/>
    <n v="1.19"/>
    <d v="2018-04-17T00:00:00"/>
    <d v="2018-05-29T00:00:00"/>
    <s v="Closed at market at 1.1574"/>
    <n v="771"/>
    <n v="42"/>
    <n v="1"/>
    <n v="0"/>
    <n v="1"/>
    <n v="771"/>
    <n v="0"/>
    <s v="EUR/USDBOFA MERRILL LYNCHshort open1.23451.151.194320743249Closed at market at 1.1574"/>
  </r>
  <r>
    <s v="EUR/USD"/>
    <x v="0"/>
    <s v="short open"/>
    <n v="1.1779999999999999"/>
    <n v="1.1579999999999999"/>
    <n v="1.1735"/>
    <d v="2018-05-11T00:00:00"/>
    <d v="2018-05-29T00:00:00"/>
    <s v="Hit Target at 1.1580"/>
    <n v="200"/>
    <n v="18"/>
    <n v="1"/>
    <n v="0"/>
    <n v="1"/>
    <n v="200"/>
    <n v="0"/>
    <s v="EUR/USDTHOMSON REUTERS IFRshort open1.1781.1581.17354323143249Hit Target at 1.1580"/>
  </r>
  <r>
    <s v="USD/CAD"/>
    <x v="14"/>
    <s v="short limit"/>
    <n v="1.3105"/>
    <n v="1.18"/>
    <n v="1.33"/>
    <d v="2018-05-25T00:00:00"/>
    <d v="2018-05-29T00:00:00"/>
    <s v="Canceled"/>
    <n v="0"/>
    <n v="4"/>
    <n v="0"/>
    <n v="0"/>
    <n v="0"/>
    <n v="0"/>
    <n v="0"/>
    <s v="USD/CADGOLDMAN SACHSshort limit1.31051.181.334324543249Canceled"/>
  </r>
  <r>
    <s v="EUR/GBP"/>
    <x v="0"/>
    <s v="short limit"/>
    <n v="0.87350000000000005"/>
    <n v="0"/>
    <n v="0.88349999999999995"/>
    <d v="2018-05-28T00:00:00"/>
    <d v="2018-05-30T00:00:00"/>
    <s v="Canceled"/>
    <n v="0"/>
    <n v="2"/>
    <n v="0"/>
    <n v="0"/>
    <n v="0"/>
    <n v="0"/>
    <n v="0"/>
    <s v="EUR/GBPTHOMSON REUTERS IFRshort limit0.873500.88354324843250Canceled"/>
  </r>
  <r>
    <s v="EUR/USD"/>
    <x v="0"/>
    <s v="short open"/>
    <n v="1.159"/>
    <n v="1.1435"/>
    <n v="1.1700999999999999"/>
    <d v="2018-05-29T00:00:00"/>
    <d v="2018-05-31T00:00:00"/>
    <s v="Stopped out at 1.1701"/>
    <n v="-111"/>
    <n v="2"/>
    <n v="0"/>
    <n v="1"/>
    <n v="1"/>
    <n v="0"/>
    <n v="-111"/>
    <s v="EUR/USDTHOMSON REUTERS IFRshort open1.1591.14351.17014324943251Stopped out at 1.1701"/>
  </r>
  <r>
    <s v="EUR/GBP"/>
    <x v="0"/>
    <s v="long open"/>
    <n v="0.876"/>
    <n v="0"/>
    <n v="0.86599999999999999"/>
    <d v="2018-05-30T00:00:00"/>
    <d v="2018-06-01T00:00:00"/>
    <s v="Hit Profit-Stop 0.8799"/>
    <n v="39"/>
    <n v="2"/>
    <n v="1"/>
    <n v="0"/>
    <n v="1"/>
    <n v="39"/>
    <n v="0"/>
    <s v="EUR/GBPTHOMSON REUTERS IFRlong open0.87600.8664325043252Hit Profit-Stop 0.8799"/>
  </r>
  <r>
    <s v="AUD/USD"/>
    <x v="0"/>
    <s v="short open"/>
    <n v="0.754"/>
    <n v="0.74150000000000005"/>
    <n v="0.76249999999999996"/>
    <d v="2018-05-29T00:00:00"/>
    <d v="2018-06-04T00:00:00"/>
    <s v="Stopped out at 0.7625"/>
    <n v="-85"/>
    <n v="6"/>
    <n v="0"/>
    <n v="1"/>
    <n v="1"/>
    <n v="0"/>
    <n v="-85"/>
    <s v="AUD/USDTHOMSON REUTERS IFRshort open0.7540.74150.76254324943255Stopped out at 0.7625"/>
  </r>
  <r>
    <s v="EUR/JPY"/>
    <x v="1"/>
    <s v="short open"/>
    <n v="126.3"/>
    <n v="126"/>
    <n v="128.25"/>
    <d v="2018-05-29T00:00:00"/>
    <d v="2018-06-04T00:00:00"/>
    <s v="Stopped out at 128.25"/>
    <n v="-195"/>
    <n v="6"/>
    <n v="0"/>
    <n v="1"/>
    <n v="1"/>
    <n v="0"/>
    <n v="-195"/>
    <s v="EUR/JPYCITIshort open126.3126128.254324943255Stopped out at 128.25"/>
  </r>
  <r>
    <s v="USD/JPY"/>
    <x v="0"/>
    <s v="short open"/>
    <n v="109.05"/>
    <n v="107.2"/>
    <n v="109.85"/>
    <d v="2018-05-21T00:00:00"/>
    <d v="2018-06-04T00:00:00"/>
    <s v="Stopped out at 109.85"/>
    <n v="-80"/>
    <n v="14"/>
    <n v="0"/>
    <n v="1"/>
    <n v="1"/>
    <n v="0"/>
    <n v="-80"/>
    <s v="USD/JPYTHOMSON REUTERS IFRshort open109.05107.2109.854324143255Stopped out at 109.85"/>
  </r>
  <r>
    <s v="USD/CAD"/>
    <x v="5"/>
    <s v="short open"/>
    <n v="1.2923"/>
    <n v="1.22"/>
    <n v="1.3049999999999999"/>
    <d v="2018-06-04T00:00:00"/>
    <d v="2018-06-05T00:00:00"/>
    <s v="Stopped out at 1.3050"/>
    <n v="-127"/>
    <n v="1"/>
    <n v="0"/>
    <n v="1"/>
    <n v="1"/>
    <n v="0"/>
    <n v="-127"/>
    <s v="USD/CADMORGAN STANLEYshort open1.29231.221.3054325543256Stopped out at 1.3050"/>
  </r>
  <r>
    <s v="EUR/USD"/>
    <x v="5"/>
    <s v="short open"/>
    <n v="1.2107000000000001"/>
    <n v="1.1499999999999999"/>
    <n v="1.177"/>
    <d v="2018-04-27T00:00:00"/>
    <d v="2018-06-06T00:00:00"/>
    <s v="Closed at market at 1.1730"/>
    <n v="377"/>
    <n v="40"/>
    <n v="1"/>
    <n v="0"/>
    <n v="1"/>
    <n v="377"/>
    <n v="0"/>
    <s v="EUR/USDMORGAN STANLEYshort open1.21071.151.1774321743257Closed at market at 1.1730"/>
  </r>
  <r>
    <s v="GBP/USD"/>
    <x v="0"/>
    <s v="short open"/>
    <n v="1.3345"/>
    <n v="1.3080000000000001"/>
    <n v="1.3454999999999999"/>
    <d v="2018-05-28T00:00:00"/>
    <d v="2018-06-07T00:00:00"/>
    <s v="Stopped out at 1.3455"/>
    <n v="-110"/>
    <n v="10"/>
    <n v="0"/>
    <n v="1"/>
    <n v="1"/>
    <n v="0"/>
    <n v="-110"/>
    <s v="GBP/USDTHOMSON REUTERS IFRshort open1.33451.3081.34554324843258Stopped out at 1.3455"/>
  </r>
  <r>
    <s v="AUD/USD"/>
    <x v="0"/>
    <s v="long open"/>
    <n v="0.76100000000000001"/>
    <n v="0.78100000000000003"/>
    <n v="0.75849999999999995"/>
    <d v="2018-06-04T00:00:00"/>
    <d v="2018-06-08T00:00:00"/>
    <s v="Stopped out at 0.7585"/>
    <n v="-25"/>
    <n v="4"/>
    <n v="0"/>
    <n v="1"/>
    <n v="1"/>
    <n v="0"/>
    <n v="-25"/>
    <s v="AUD/USDTHOMSON REUTERS IFRlong open0.7610.7810.75854325543259Stopped out at 0.7585"/>
  </r>
  <r>
    <s v="EUR/NZD"/>
    <x v="5"/>
    <s v="short open"/>
    <n v="1.7132000000000001"/>
    <n v="1.63"/>
    <n v="1.71"/>
    <d v="2018-05-18T00:00:00"/>
    <d v="2018-06-08T00:00:00"/>
    <s v="Closed at market at 1.6779"/>
    <n v="353"/>
    <n v="21"/>
    <n v="1"/>
    <n v="0"/>
    <n v="1"/>
    <n v="353"/>
    <n v="0"/>
    <s v="EUR/NZDMORGAN STANLEYshort open1.71321.631.714323843259Closed at market at 1.6779"/>
  </r>
  <r>
    <s v="USD/JPY"/>
    <x v="0"/>
    <s v="long open"/>
    <n v="109.8"/>
    <n v="110.6"/>
    <n v="109.35"/>
    <d v="2018-06-07T00:00:00"/>
    <d v="2018-06-08T00:00:00"/>
    <s v="Stopped out at 109.35"/>
    <n v="-45"/>
    <n v="1"/>
    <n v="0"/>
    <n v="1"/>
    <n v="1"/>
    <n v="0"/>
    <n v="-45"/>
    <s v="USD/JPYTHOMSON REUTERS IFRlong open109.8110.6109.354325843259Stopped out at 109.35"/>
  </r>
  <r>
    <s v="EUR/USD"/>
    <x v="0"/>
    <s v="long open"/>
    <n v="1.1735"/>
    <n v="1.1950000000000001"/>
    <n v="1.1735"/>
    <d v="2018-06-06T00:00:00"/>
    <d v="2018-06-12T00:00:00"/>
    <s v="Closed at 1.1735"/>
    <n v="0"/>
    <n v="6"/>
    <n v="0"/>
    <n v="0"/>
    <n v="0"/>
    <n v="0"/>
    <n v="0"/>
    <s v="EUR/USDTHOMSON REUTERS IFRlong open1.17351.1951.17354325743263Closed at 1.1735"/>
  </r>
  <r>
    <s v="AUD/USD"/>
    <x v="1"/>
    <s v="long open"/>
    <n v="0.76300000000000001"/>
    <n v="0.8125"/>
    <n v="0.74750000000000005"/>
    <d v="2018-06-06T00:00:00"/>
    <d v="2018-06-14T00:00:00"/>
    <s v="Stopped out at 0.7475"/>
    <n v="-155"/>
    <n v="8"/>
    <n v="0"/>
    <n v="1"/>
    <n v="1"/>
    <n v="0"/>
    <n v="-155"/>
    <s v="AUD/USDCITIlong open0.7630.81250.74754325743265Stopped out at 0.7475"/>
  </r>
  <r>
    <s v="USD/JPY"/>
    <x v="0"/>
    <s v="long limit"/>
    <n v="109.8"/>
    <n v="0"/>
    <n v="108.8"/>
    <d v="2018-06-11T00:00:00"/>
    <d v="2018-06-14T00:00:00"/>
    <s v="Canceled"/>
    <n v="0"/>
    <n v="3"/>
    <n v="0"/>
    <n v="0"/>
    <n v="0"/>
    <n v="0"/>
    <n v="0"/>
    <s v="USD/JPYTHOMSON REUTERS IFRlong limit109.80108.84326243265Canceled"/>
  </r>
  <r>
    <s v="USD/CAD"/>
    <x v="1"/>
    <s v="long limit"/>
    <n v="1.29"/>
    <n v="1.325"/>
    <n v="1.2809999999999999"/>
    <d v="2018-06-11T00:00:00"/>
    <d v="2018-06-15T00:00:00"/>
    <s v="Canceled"/>
    <n v="0"/>
    <n v="4"/>
    <n v="0"/>
    <n v="0"/>
    <n v="0"/>
    <n v="0"/>
    <n v="0"/>
    <s v="USD/CADCITIlong limit1.291.3251.2814326243266Canceled"/>
  </r>
  <r>
    <s v="AUD/JPY"/>
    <x v="6"/>
    <s v="long open"/>
    <n v="83"/>
    <n v="90"/>
    <n v="81"/>
    <d v="2018-04-20T00:00:00"/>
    <d v="2018-06-19T00:00:00"/>
    <s v="Stopped out at 81.00"/>
    <n v="-200"/>
    <n v="60"/>
    <n v="0"/>
    <n v="1"/>
    <n v="1"/>
    <n v="0"/>
    <n v="-200"/>
    <s v="AUD/JPYBOFA MERRILL LYNCHlong open8390814321043270Stopped out at 81.00"/>
  </r>
  <r>
    <s v="GBP/USD"/>
    <x v="0"/>
    <s v="long open"/>
    <n v="1.3268"/>
    <n v="1.3465"/>
    <n v="1.3180000000000001"/>
    <d v="2018-06-16T00:00:00"/>
    <d v="2018-06-19T00:00:00"/>
    <s v="Stopped out at 1.3180"/>
    <n v="-88"/>
    <n v="3"/>
    <n v="0"/>
    <n v="1"/>
    <n v="1"/>
    <n v="0"/>
    <n v="-88"/>
    <s v="GBP/USDTHOMSON REUTERS IFRlong open1.32681.34651.3184326743270Stopped out at 1.3180"/>
  </r>
  <r>
    <s v="USD/CAD"/>
    <x v="14"/>
    <s v="short open"/>
    <n v="1.3005"/>
    <n v="1.18"/>
    <n v="1.33"/>
    <d v="2018-05-29T00:00:00"/>
    <d v="2018-06-20T00:00:00"/>
    <s v="Stopped out at 1.3300"/>
    <n v="-295"/>
    <n v="22"/>
    <n v="0"/>
    <n v="1"/>
    <n v="1"/>
    <n v="0"/>
    <n v="-295"/>
    <s v="USD/CADGOLDMAN SACHSshort open1.30051.181.334324943271Stopped out at 1.3300"/>
  </r>
  <r>
    <s v="EUR/USD"/>
    <x v="0"/>
    <s v="short open"/>
    <n v="1.1639999999999999"/>
    <n v="1.1459999999999999"/>
    <n v="1.1585000000000001"/>
    <d v="2018-06-14T00:00:00"/>
    <d v="2018-06-21T00:00:00"/>
    <s v="Hit Profit-Stop 1.1585"/>
    <n v="55"/>
    <n v="7"/>
    <n v="1"/>
    <n v="0"/>
    <n v="1"/>
    <n v="55"/>
    <n v="0"/>
    <s v="EUR/USDTHOMSON REUTERS IFRshort open1.1641.1461.15854326543272Hit Profit-Stop 1.1585"/>
  </r>
  <r>
    <s v="USD/JPY"/>
    <x v="0"/>
    <s v="long open"/>
    <n v="110.2"/>
    <n v="111.3"/>
    <n v="110.2"/>
    <d v="2018-06-15T00:00:00"/>
    <d v="2018-06-21T00:00:00"/>
    <s v="Closed at 110.20"/>
    <n v="0"/>
    <n v="6"/>
    <n v="0"/>
    <n v="0"/>
    <n v="0"/>
    <n v="0"/>
    <n v="0"/>
    <s v="USD/JPYTHOMSON REUTERS IFRlong open110.2111.3110.24326643272Closed at 110.20"/>
  </r>
  <r>
    <s v="AUD/JPY"/>
    <x v="5"/>
    <s v="short open"/>
    <n v="82.21"/>
    <n v="78"/>
    <n v="82.01"/>
    <d v="2018-06-18T00:00:00"/>
    <d v="2018-06-22T00:00:00"/>
    <s v="Closed at market at 81.80"/>
    <n v="41"/>
    <n v="4"/>
    <n v="1"/>
    <n v="0"/>
    <n v="1"/>
    <n v="41"/>
    <n v="0"/>
    <s v="AUD/JPYMORGAN STANLEYshort open82.217882.014326943273Closed at market at 81.80"/>
  </r>
  <r>
    <s v="AUD/USD"/>
    <x v="1"/>
    <s v="short open"/>
    <n v="0.74429999999999996"/>
    <n v="0.72250000000000003"/>
    <n v="0.74199999999999999"/>
    <d v="2018-06-18T00:00:00"/>
    <d v="2018-06-22T00:00:00"/>
    <s v="Hit Profit-Stop 0.7420"/>
    <n v="23"/>
    <n v="4"/>
    <n v="1"/>
    <n v="0"/>
    <n v="1"/>
    <n v="23"/>
    <n v="0"/>
    <s v="AUD/USDCITIshort open0.74430.72250.7424326943273Hit Profit-Stop 0.7420"/>
  </r>
  <r>
    <s v="USD/CHF"/>
    <x v="5"/>
    <s v="short open"/>
    <n v="0.99399999999999999"/>
    <n v="0.94"/>
    <n v="1.0065"/>
    <d v="2018-05-25T00:00:00"/>
    <d v="2018-06-22T00:00:00"/>
    <s v="Closed at market at 0.9912"/>
    <n v="28"/>
    <n v="28"/>
    <n v="1"/>
    <n v="0"/>
    <n v="1"/>
    <n v="28"/>
    <n v="0"/>
    <s v="USD/CHFMORGAN STANLEYshort open0.9940.941.00654324543273Closed at market at 0.9912"/>
  </r>
  <r>
    <s v="USD/JPY"/>
    <x v="5"/>
    <s v="short open"/>
    <n v="110"/>
    <n v="103"/>
    <n v="111.5"/>
    <d v="2018-05-25T00:00:00"/>
    <d v="2018-06-22T00:00:00"/>
    <s v="Closed at market at 109.90"/>
    <n v="10"/>
    <n v="28"/>
    <n v="1"/>
    <n v="0"/>
    <n v="1"/>
    <n v="10"/>
    <n v="0"/>
    <s v="USD/JPYMORGAN STANLEYshort open110103111.54324543273Closed at market at 109.90"/>
  </r>
  <r>
    <s v="GBP/USD"/>
    <x v="0"/>
    <s v="long open"/>
    <n v="1.3225"/>
    <n v="0"/>
    <n v="1.3125"/>
    <d v="2018-06-21T00:00:00"/>
    <d v="2018-06-26T00:00:00"/>
    <s v="Closed at market at 1.3242"/>
    <n v="17"/>
    <n v="5"/>
    <n v="1"/>
    <n v="0"/>
    <n v="1"/>
    <n v="17"/>
    <n v="0"/>
    <s v="GBP/USDTHOMSON REUTERS IFRlong open1.322501.31254327243277Closed at market at 1.3242"/>
  </r>
  <r>
    <s v="USD/JPY"/>
    <x v="0"/>
    <s v="short open"/>
    <n v="109.9"/>
    <n v="108.8"/>
    <n v="110.3"/>
    <d v="2018-06-25T00:00:00"/>
    <d v="2018-06-26T00:00:00"/>
    <s v="Closed at market at 110.11"/>
    <n v="-21"/>
    <n v="1"/>
    <n v="0"/>
    <n v="1"/>
    <n v="1"/>
    <n v="0"/>
    <n v="-21"/>
    <s v="USD/JPYTHOMSON REUTERS IFRshort open109.9108.8110.34327643277Closed at market at 110.11"/>
  </r>
  <r>
    <s v="EUR/USD"/>
    <x v="0"/>
    <s v="short open"/>
    <n v="1.171"/>
    <n v="1.155"/>
    <n v="1.1779999999999999"/>
    <d v="2018-06-22T00:00:00"/>
    <d v="2018-06-27T00:00:00"/>
    <s v="Hit Target at 1.1550"/>
    <n v="160"/>
    <n v="5"/>
    <n v="1"/>
    <n v="0"/>
    <n v="1"/>
    <n v="160"/>
    <n v="0"/>
    <s v="EUR/USDTHOMSON REUTERS IFRshort open1.1711.1551.1784327343278Hit Target at 1.1550"/>
  </r>
  <r>
    <s v="GBP/USD"/>
    <x v="0"/>
    <s v="long open"/>
    <n v="1.3214999999999999"/>
    <n v="1.343"/>
    <n v="1.3154999999999999"/>
    <d v="2018-06-26T00:00:00"/>
    <d v="2018-06-27T00:00:00"/>
    <s v="Stopped out at 1.3155"/>
    <n v="-60"/>
    <n v="1"/>
    <n v="0"/>
    <n v="1"/>
    <n v="1"/>
    <n v="0"/>
    <n v="-60"/>
    <s v="GBP/USDTHOMSON REUTERS IFRlong open1.32151.3431.31554327743278Stopped out at 1.3155"/>
  </r>
  <r>
    <s v="EUR/GBP"/>
    <x v="10"/>
    <s v="short open"/>
    <n v="0.87450000000000006"/>
    <n v="0.84"/>
    <n v="0.88500000000000001"/>
    <d v="2018-03-21T00:00:00"/>
    <d v="2018-06-28T00:00:00"/>
    <s v="Stopped out at 0.8850"/>
    <n v="-105"/>
    <n v="99"/>
    <n v="0"/>
    <n v="1"/>
    <n v="1"/>
    <n v="0"/>
    <n v="-105"/>
    <s v="EUR/GBPDEUTSCHE BANKshort open0.87450.840.8854318043279Stopped out at 0.8850"/>
  </r>
  <r>
    <s v="EUR/GBP"/>
    <x v="0"/>
    <s v="long open"/>
    <n v="0.876"/>
    <n v="0.88549999999999995"/>
    <n v="0.86990000000000001"/>
    <d v="2018-06-01T00:00:00"/>
    <d v="2018-06-28T00:00:00"/>
    <s v="Hit Target at 0.8855"/>
    <n v="95"/>
    <n v="27"/>
    <n v="1"/>
    <n v="0"/>
    <n v="1"/>
    <n v="95"/>
    <n v="0"/>
    <s v="EUR/GBPTHOMSON REUTERS IFRlong open0.8760.88550.86994325243279Hit Target at 0.8855"/>
  </r>
  <r>
    <s v="GBP/USD"/>
    <x v="1"/>
    <s v="long open"/>
    <n v="1.3245"/>
    <n v="1.4524999999999999"/>
    <n v="1.31"/>
    <d v="2018-06-26T00:00:00"/>
    <d v="2018-06-28T00:00:00"/>
    <s v="Stopped out at 1.3100"/>
    <n v="-145"/>
    <n v="2"/>
    <n v="0"/>
    <n v="1"/>
    <n v="1"/>
    <n v="0"/>
    <n v="-145"/>
    <s v="GBP/USDCITIlong open1.32451.45251.314327743279Stopped out at 1.3100"/>
  </r>
  <r>
    <s v="CAD/JPY"/>
    <x v="10"/>
    <s v="short open"/>
    <n v="84.95"/>
    <n v="81"/>
    <n v="83.95"/>
    <d v="2018-06-13T00:00:00"/>
    <d v="2018-06-29T00:00:00"/>
    <s v="Hit Profit-Stop 83.95"/>
    <n v="100"/>
    <n v="16"/>
    <n v="1"/>
    <n v="0"/>
    <n v="1"/>
    <n v="100"/>
    <n v="0"/>
    <s v="CAD/JPYDEUTSCHE BANKshort open84.958183.954326443280Hit Profit-Stop 83.95"/>
  </r>
  <r>
    <s v="EUR/JPY"/>
    <x v="5"/>
    <s v="short open"/>
    <n v="127.97"/>
    <n v="122"/>
    <n v="127.92"/>
    <d v="2018-06-25T00:00:00"/>
    <d v="2018-06-29T00:00:00"/>
    <s v="Hit Profit-Stop 127.92"/>
    <n v="5"/>
    <n v="4"/>
    <n v="1"/>
    <n v="0"/>
    <n v="1"/>
    <n v="5"/>
    <n v="0"/>
    <s v="EUR/JPYMORGAN STANLEYshort open127.97122127.924327643280Hit Profit-Stop 127.92"/>
  </r>
  <r>
    <s v="AUD/JPY"/>
    <x v="1"/>
    <s v="short open"/>
    <n v="81.150000000000006"/>
    <n v="77.5"/>
    <n v="82.1"/>
    <d v="2018-06-28T00:00:00"/>
    <d v="2018-07-02T00:00:00"/>
    <s v="Stopped out at 82.10"/>
    <n v="-95"/>
    <n v="4"/>
    <n v="0"/>
    <n v="1"/>
    <n v="1"/>
    <n v="0"/>
    <n v="-95"/>
    <s v="AUD/JPYCITIshort open81.1577.582.14327943283Stopped out at 82.10"/>
  </r>
  <r>
    <s v="EUR/USD"/>
    <x v="0"/>
    <s v="long limit"/>
    <n v="1.1399999999999999"/>
    <n v="0"/>
    <n v="1.1299999999999999"/>
    <d v="2018-06-29T00:00:00"/>
    <d v="2018-07-04T00:00:00"/>
    <s v="Canceled"/>
    <n v="0"/>
    <n v="5"/>
    <n v="0"/>
    <n v="0"/>
    <n v="0"/>
    <n v="0"/>
    <n v="0"/>
    <s v="EUR/USDTHOMSON REUTERS IFRlong limit1.1401.134328043285Canceled"/>
  </r>
  <r>
    <s v="GBP/JPY"/>
    <x v="5"/>
    <s v="short open"/>
    <n v="145.56"/>
    <n v="140"/>
    <n v="146.5"/>
    <d v="2018-06-22T00:00:00"/>
    <d v="2018-07-05T00:00:00"/>
    <s v="Stopped out at 146.50"/>
    <n v="-94"/>
    <n v="13"/>
    <n v="0"/>
    <n v="1"/>
    <n v="1"/>
    <n v="0"/>
    <n v="-94"/>
    <s v="GBP/JPYMORGAN STANLEYshort open145.56140146.54327343286Stopped out at 146.50"/>
  </r>
  <r>
    <s v="AUD/USD"/>
    <x v="5"/>
    <s v="short open"/>
    <n v="0.74399999999999999"/>
    <n v="0.68"/>
    <n v="0.745"/>
    <d v="2018-06-22T00:00:00"/>
    <d v="2018-07-09T00:00:00"/>
    <s v="Stopped out at 0.7450"/>
    <n v="-10"/>
    <n v="17"/>
    <n v="0"/>
    <n v="1"/>
    <n v="1"/>
    <n v="0"/>
    <n v="-10"/>
    <s v="AUD/USDMORGAN STANLEYshort open0.7440.680.7454327343290Stopped out at 0.7450"/>
  </r>
  <r>
    <s v="EUR/USD"/>
    <x v="0"/>
    <s v="long open"/>
    <n v="1.1625000000000001"/>
    <n v="1.1815"/>
    <n v="1.1745000000000001"/>
    <d v="2018-07-02T00:00:00"/>
    <d v="2018-07-09T00:00:00"/>
    <s v="Hit Profit-Stop 1.1745"/>
    <n v="120"/>
    <n v="7"/>
    <n v="1"/>
    <n v="0"/>
    <n v="1"/>
    <n v="120"/>
    <n v="0"/>
    <s v="EUR/USDTHOMSON REUTERS IFRlong open1.16251.18151.17454328343290Hit Profit-Stop 1.1745"/>
  </r>
  <r>
    <s v="GBP/USD"/>
    <x v="0"/>
    <s v="short open"/>
    <n v="1.3205"/>
    <n v="1.302"/>
    <n v="1.3320000000000001"/>
    <d v="2018-07-03T00:00:00"/>
    <d v="2018-07-09T00:00:00"/>
    <s v="Stopped out at 1.3320"/>
    <n v="-115"/>
    <n v="6"/>
    <n v="0"/>
    <n v="1"/>
    <n v="1"/>
    <n v="0"/>
    <n v="-115"/>
    <s v="GBP/USDTHOMSON REUTERS IFRshort open1.32051.3021.3324328443290Stopped out at 1.3320"/>
  </r>
  <r>
    <s v="EUR/AUD"/>
    <x v="9"/>
    <s v="long open"/>
    <n v="1.5495000000000001"/>
    <n v="1.619"/>
    <n v="1.57"/>
    <d v="2018-06-08T00:00:00"/>
    <d v="2018-07-10T00:00:00"/>
    <s v="Hit Profit-Stop 1.5700"/>
    <n v="205"/>
    <n v="32"/>
    <n v="1"/>
    <n v="0"/>
    <n v="1"/>
    <n v="205"/>
    <n v="0"/>
    <s v="EUR/AUDANZlong open1.54951.6191.574325943291Hit Profit-Stop 1.5700"/>
  </r>
  <r>
    <s v="USD/JPY"/>
    <x v="0"/>
    <s v="short open"/>
    <n v="110.65"/>
    <n v="109.7"/>
    <n v="111.05"/>
    <d v="2018-07-04T00:00:00"/>
    <d v="2018-07-10T00:00:00"/>
    <s v="Stopped out at 111.05"/>
    <n v="-39.999999999999147"/>
    <n v="6"/>
    <n v="0"/>
    <n v="1"/>
    <n v="1"/>
    <n v="0"/>
    <n v="-39.999999999999147"/>
    <s v="USD/JPYTHOMSON REUTERS IFRshort open110.65109.7111.054328543291Stopped out at 111.05"/>
  </r>
  <r>
    <s v="EUR/JPY"/>
    <x v="4"/>
    <s v="short open"/>
    <n v="129"/>
    <n v="124.62"/>
    <n v="130.87"/>
    <d v="2018-06-11T00:00:00"/>
    <d v="2018-07-11T00:00:00"/>
    <s v="Stopped out at 130.87"/>
    <n v="-187"/>
    <n v="30"/>
    <n v="0"/>
    <n v="1"/>
    <n v="1"/>
    <n v="0"/>
    <n v="-187"/>
    <s v="EUR/JPYBARCLAYSshort open129124.62130.874326243292Stopped out at 130.87"/>
  </r>
  <r>
    <s v="EUR/USD"/>
    <x v="0"/>
    <s v="long open"/>
    <n v="1.1719999999999999"/>
    <n v="1.1839999999999999"/>
    <n v="1.1675"/>
    <d v="2018-07-11T00:00:00"/>
    <d v="2018-07-11T00:00:00"/>
    <s v="Stopped out at 1.1675"/>
    <n v="-45"/>
    <n v="0"/>
    <n v="0"/>
    <n v="1"/>
    <n v="1"/>
    <n v="0"/>
    <n v="-45"/>
    <s v="EUR/USDTHOMSON REUTERS IFRlong open1.1721.1841.16754329243292Stopped out at 1.1675"/>
  </r>
  <r>
    <s v="USD/JPY"/>
    <x v="8"/>
    <s v="short open"/>
    <n v="110"/>
    <n v="105"/>
    <n v="112.1"/>
    <d v="2018-05-25T00:00:00"/>
    <d v="2018-07-11T00:00:00"/>
    <s v="Stopped out at 112.10"/>
    <n v="-210"/>
    <n v="47"/>
    <n v="0"/>
    <n v="1"/>
    <n v="1"/>
    <n v="0"/>
    <n v="-210"/>
    <s v="USD/JPYTD BANKshort open110105112.14324543292Stopped out at 112.10"/>
  </r>
  <r>
    <s v="EUR/CHF"/>
    <x v="5"/>
    <s v="short open"/>
    <n v="1.1506000000000001"/>
    <n v="1.1200000000000001"/>
    <n v="1.1659999999999999"/>
    <d v="2018-06-22T00:00:00"/>
    <d v="2018-07-12T00:00:00"/>
    <s v="Stopped out at 1.1660"/>
    <n v="-154"/>
    <n v="20"/>
    <n v="0"/>
    <n v="1"/>
    <n v="1"/>
    <n v="0"/>
    <n v="-154"/>
    <s v="EUR/CHFMORGAN STANLEYshort open1.15061.121.1664327343293Stopped out at 1.1660"/>
  </r>
  <r>
    <s v="GBP/CAD"/>
    <x v="2"/>
    <s v="short open"/>
    <n v="1.738"/>
    <n v="1.7"/>
    <n v="1.7379"/>
    <d v="2018-06-29T00:00:00"/>
    <d v="2018-07-12T00:00:00"/>
    <s v="Closed at market at 1.7379"/>
    <n v="0.99999999999988987"/>
    <n v="13"/>
    <n v="1"/>
    <n v="0"/>
    <n v="1"/>
    <n v="0.99999999999988987"/>
    <n v="0"/>
    <s v="GBP/CADNOMURAshort open1.7381.71.73794328043293Closed at market at 1.7379"/>
  </r>
  <r>
    <s v="GBP/USD"/>
    <x v="0"/>
    <s v="short open"/>
    <n v="1.3172999999999999"/>
    <n v="1.3055000000000001"/>
    <n v="1.3265"/>
    <d v="2018-07-13T00:00:00"/>
    <d v="2018-07-16T00:00:00"/>
    <s v="Stopped out at 1.3265"/>
    <n v="-92"/>
    <n v="3"/>
    <n v="0"/>
    <n v="1"/>
    <n v="1"/>
    <n v="0"/>
    <n v="-92"/>
    <s v="GBP/USDTHOMSON REUTERS IFRshort open1.31731.30551.32654329443297Stopped out at 1.3265"/>
  </r>
  <r>
    <s v="EUR/USD"/>
    <x v="0"/>
    <s v="short open"/>
    <n v="1.1695"/>
    <n v="1.1585000000000001"/>
    <n v="1.1745000000000001"/>
    <d v="2018-07-12T00:00:00"/>
    <d v="2018-07-17T00:00:00"/>
    <s v="Closed at market at 1.1721"/>
    <n v="-26"/>
    <n v="5"/>
    <n v="0"/>
    <n v="1"/>
    <n v="1"/>
    <n v="0"/>
    <n v="-26"/>
    <s v="EUR/USDTHOMSON REUTERS IFRshort open1.16951.15851.17454329343298Closed at market at 1.1721"/>
  </r>
  <r>
    <s v="EUR/USD"/>
    <x v="0"/>
    <s v="short open"/>
    <n v="1.165"/>
    <n v="0"/>
    <n v="1.175"/>
    <d v="2018-07-18T00:00:00"/>
    <d v="2018-07-19T00:00:00"/>
    <s v="Closed at market at 1.1649"/>
    <n v="1"/>
    <n v="1"/>
    <n v="1"/>
    <n v="0"/>
    <n v="1"/>
    <n v="1"/>
    <n v="0"/>
    <s v="EUR/USDTHOMSON REUTERS IFRshort open1.16501.1754329943300Closed at market at 1.1649"/>
  </r>
  <r>
    <s v="USD/JPY"/>
    <x v="1"/>
    <s v="long open"/>
    <n v="112.32"/>
    <n v="114.25"/>
    <n v="112.42"/>
    <d v="2018-07-16T00:00:00"/>
    <d v="2018-07-19T00:00:00"/>
    <s v="Hit Profit-Stop 112.42"/>
    <n v="10"/>
    <n v="3"/>
    <n v="1"/>
    <n v="0"/>
    <n v="1"/>
    <n v="10"/>
    <n v="0"/>
    <s v="USD/JPYCITIlong open112.32114.25112.424329743300Hit Profit-Stop 112.42"/>
  </r>
  <r>
    <s v="USD/JPY"/>
    <x v="14"/>
    <s v="long open"/>
    <n v="112.32"/>
    <n v="115"/>
    <n v="111.5"/>
    <d v="2018-07-16T00:00:00"/>
    <d v="2018-07-20T00:00:00"/>
    <s v="Stopped out at 111.50"/>
    <n v="-82"/>
    <n v="4"/>
    <n v="0"/>
    <n v="1"/>
    <n v="1"/>
    <n v="0"/>
    <n v="-82"/>
    <s v="USD/JPYGOLDMAN SACHSlong open112.32115111.54329743301Stopped out at 111.50"/>
  </r>
  <r>
    <s v="USD/JPY"/>
    <x v="3"/>
    <s v="long open"/>
    <n v="112.28"/>
    <n v="113.4"/>
    <n v="111.5"/>
    <d v="2018-07-12T00:00:00"/>
    <d v="2018-07-20T00:00:00"/>
    <s v="Stopped out at 111.50 (S/T)"/>
    <n v="-78"/>
    <n v="8"/>
    <n v="0"/>
    <n v="1"/>
    <n v="1"/>
    <n v="0"/>
    <n v="-78"/>
    <s v="USD/JPYUOBlong open112.28113.4111.54329343301Stopped out at 111.50 (S/T)"/>
  </r>
  <r>
    <s v="EUR/USD"/>
    <x v="0"/>
    <s v="short open"/>
    <n v="1.1675"/>
    <n v="1.151"/>
    <n v="1.175"/>
    <d v="2018-07-19T00:00:00"/>
    <d v="2018-07-23T00:00:00"/>
    <s v="Stopped out at 1.1750"/>
    <n v="-75"/>
    <n v="4"/>
    <n v="0"/>
    <n v="1"/>
    <n v="1"/>
    <n v="0"/>
    <n v="-75"/>
    <s v="EUR/USDTHOMSON REUTERS IFRshort open1.16751.1511.1754330043304Stopped out at 1.1750"/>
  </r>
  <r>
    <s v="USD/JPY"/>
    <x v="0"/>
    <s v="long open"/>
    <n v="111.4"/>
    <n v="112.9"/>
    <n v="110.89"/>
    <d v="2018-07-19T00:00:00"/>
    <d v="2018-07-23T00:00:00"/>
    <s v="Stopped out at 110.89"/>
    <n v="-51"/>
    <n v="4"/>
    <n v="0"/>
    <n v="1"/>
    <n v="1"/>
    <n v="0"/>
    <n v="-51"/>
    <s v="USD/JPYTHOMSON REUTERS IFRlong open111.4112.9110.894330043304Stopped out at 110.89"/>
  </r>
  <r>
    <s v="AUD/NZD"/>
    <x v="1"/>
    <s v="short open"/>
    <n v="1.0891999999999999"/>
    <n v="1.0649999999999999"/>
    <n v="1.101"/>
    <d v="2018-07-23T00:00:00"/>
    <d v="2018-07-27T00:00:00"/>
    <s v="Closed at market at 1.0891"/>
    <n v="1"/>
    <n v="4"/>
    <n v="1"/>
    <n v="0"/>
    <n v="1"/>
    <n v="1"/>
    <n v="0"/>
    <s v="AUD/NZDCITIshort open1.08921.0651.1014330443308Closed at market at 1.0891"/>
  </r>
  <r>
    <s v="EUR/GBP"/>
    <x v="0"/>
    <s v="short open"/>
    <n v="0.89270000000000005"/>
    <n v="0.88249999999999995"/>
    <n v="0.89149999999999996"/>
    <d v="2018-07-20T00:00:00"/>
    <d v="2018-07-30T00:00:00"/>
    <s v="Hit Profit-Stop 0.8915"/>
    <n v="12"/>
    <n v="10"/>
    <n v="1"/>
    <n v="0"/>
    <n v="1"/>
    <n v="12"/>
    <n v="0"/>
    <s v="EUR/GBPTHOMSON REUTERS IFRshort open0.89270.88250.89154330143311Hit Profit-Stop 0.8915"/>
  </r>
  <r>
    <s v="EUR/USD"/>
    <x v="0"/>
    <s v="short open"/>
    <n v="1.1695"/>
    <n v="1.1585000000000001"/>
    <n v="1.1695"/>
    <d v="2018-07-24T00:00:00"/>
    <d v="2018-07-30T00:00:00"/>
    <s v="Closed at 1.1695"/>
    <n v="0"/>
    <n v="6"/>
    <n v="0"/>
    <n v="0"/>
    <n v="0"/>
    <n v="0"/>
    <n v="0"/>
    <s v="EUR/USDTHOMSON REUTERS IFRshort open1.16951.15851.16954330543311Closed at 1.1695"/>
  </r>
  <r>
    <s v="USD/CHF"/>
    <x v="5"/>
    <s v="short open"/>
    <n v="0.99250000000000005"/>
    <n v="0.96"/>
    <n v="0.99050000000000005"/>
    <d v="2018-07-23T00:00:00"/>
    <d v="2018-07-31T00:00:00"/>
    <s v="Hit Profit-Stop 0.9905"/>
    <n v="20"/>
    <n v="8"/>
    <n v="1"/>
    <n v="0"/>
    <n v="1"/>
    <n v="20"/>
    <n v="0"/>
    <s v="USD/CHFMORGAN STANLEYshort open0.99250.960.99054330443312Hit Profit-Stop 0.9905"/>
  </r>
  <r>
    <s v="EUR/JPY"/>
    <x v="12"/>
    <s v="short open"/>
    <n v="131.44"/>
    <n v="127"/>
    <n v="131.35"/>
    <d v="2018-07-18T00:00:00"/>
    <d v="2018-07-31T00:00:00"/>
    <s v="Closed at market at 130.89"/>
    <n v="55"/>
    <n v="13"/>
    <n v="1"/>
    <n v="0"/>
    <n v="1"/>
    <n v="55"/>
    <n v="0"/>
    <s v="EUR/JPYBNP PARIBASshort open131.44127131.354329943312Closed at market at 130.89"/>
  </r>
  <r>
    <s v="USD/JPY"/>
    <x v="0"/>
    <s v="short open"/>
    <n v="110.99"/>
    <n v="109.5"/>
    <n v="111.6"/>
    <d v="2018-07-26T00:00:00"/>
    <d v="2018-07-31T00:00:00"/>
    <s v="Stopped out at 111.60"/>
    <n v="-61"/>
    <n v="5"/>
    <n v="0"/>
    <n v="1"/>
    <n v="1"/>
    <n v="0"/>
    <n v="-61"/>
    <s v="USD/JPYTHOMSON REUTERS IFRshort open110.99109.5111.64330743312Stopped out at 111.60"/>
  </r>
  <r>
    <s v="GBP/USD"/>
    <x v="4"/>
    <s v="short open"/>
    <n v="1.3128"/>
    <n v="1.2809999999999999"/>
    <n v="1.31"/>
    <d v="2018-07-30T00:00:00"/>
    <d v="2018-08-02T00:00:00"/>
    <s v="Hit Profit-Stop 1.3100"/>
    <n v="28"/>
    <n v="3"/>
    <n v="1"/>
    <n v="0"/>
    <n v="1"/>
    <n v="28"/>
    <n v="0"/>
    <s v="GBP/USDBARCLAYSshort open1.31281.2811.314331143314Hit Profit-Stop 1.3100"/>
  </r>
  <r>
    <s v="EUR/CAD"/>
    <x v="14"/>
    <s v="short open"/>
    <n v="1.5165999999999999"/>
    <n v="1.4987999999999999"/>
    <n v="1.5149999999999999"/>
    <d v="2018-08-01T00:00:00"/>
    <d v="2018-08-07T00:00:00"/>
    <s v="Closed at market at 1.5061"/>
    <n v="105"/>
    <n v="6"/>
    <n v="1"/>
    <n v="0"/>
    <n v="1"/>
    <n v="105"/>
    <n v="0"/>
    <s v="EUR/CADGOLDMAN SACHSshort open1.51661.49881.5154331343319Closed at market at 1.5061"/>
  </r>
  <r>
    <s v="EUR/GBP"/>
    <x v="13"/>
    <s v="short open"/>
    <n v="0.89"/>
    <n v="0.875"/>
    <n v="0.9"/>
    <d v="2018-07-11T00:00:00"/>
    <d v="2018-08-08T00:00:00"/>
    <s v="Stopped out at 0.9000"/>
    <n v="-100"/>
    <n v="28"/>
    <n v="0"/>
    <n v="1"/>
    <n v="1"/>
    <n v="0"/>
    <n v="-100"/>
    <s v="EUR/GBPCREDIT SUISSEshort open0.890.8750.94329243320Stopped out at 0.9000"/>
  </r>
  <r>
    <s v="GBP/CHF"/>
    <x v="7"/>
    <s v="long open"/>
    <n v="1.3149999999999999"/>
    <n v="1.385"/>
    <n v="1.278"/>
    <d v="2018-06-05T00:00:00"/>
    <d v="2018-08-09T00:00:00"/>
    <s v="Stopped out at 1.2780"/>
    <n v="-370"/>
    <n v="65"/>
    <n v="0"/>
    <n v="1"/>
    <n v="1"/>
    <n v="0"/>
    <n v="-370"/>
    <s v="GBP/CHFCRÉDIT AGRICOLElong open1.3151.3851.2784325643321Stopped out at 1.2780"/>
  </r>
  <r>
    <s v="AUD/JPY"/>
    <x v="5"/>
    <s v="short open"/>
    <n v="82.33"/>
    <n v="79"/>
    <n v="81.3"/>
    <d v="2018-08-06T00:00:00"/>
    <d v="2018-08-10T00:00:00"/>
    <s v="Closed at market at 80.73"/>
    <n v="160"/>
    <n v="4"/>
    <n v="1"/>
    <n v="0"/>
    <n v="1"/>
    <n v="160"/>
    <n v="0"/>
    <s v="AUD/JPYMORGAN STANLEYshort open82.337981.34331843322Closed at market at 80.73"/>
  </r>
  <r>
    <s v="GBP/USD"/>
    <x v="1"/>
    <s v="short limit"/>
    <n v="1.3049999999999999"/>
    <n v="1.27"/>
    <n v="1.3149999999999999"/>
    <d v="2018-08-06T00:00:00"/>
    <d v="2018-08-10T00:00:00"/>
    <s v="Canceled"/>
    <n v="0"/>
    <n v="4"/>
    <n v="0"/>
    <n v="0"/>
    <n v="0"/>
    <n v="0"/>
    <n v="0"/>
    <s v="GBP/USDCITIshort limit1.3051.271.3154331843322Canceled"/>
  </r>
  <r>
    <s v="EUR/GBP"/>
    <x v="1"/>
    <s v="long open"/>
    <n v="0.89290000000000003"/>
    <n v="0.92"/>
    <n v="0.89300000000000002"/>
    <d v="2018-08-06T00:00:00"/>
    <d v="2018-08-10T00:00:00"/>
    <s v="Hit Profit-Stop 0.8930"/>
    <n v="1"/>
    <n v="4"/>
    <n v="1"/>
    <n v="0"/>
    <n v="1"/>
    <n v="1"/>
    <n v="0"/>
    <s v="EUR/GBPCITIlong open0.89290.920.8934331843322Hit Profit-Stop 0.8930"/>
  </r>
  <r>
    <s v="AUD/NZD"/>
    <x v="7"/>
    <s v="long limit"/>
    <n v="1.0936999999999999"/>
    <n v="1.1200000000000001"/>
    <n v="1.0820000000000001"/>
    <d v="2018-08-06T00:00:00"/>
    <d v="2018-08-10T00:00:00"/>
    <s v="Canceled"/>
    <n v="0"/>
    <n v="4"/>
    <n v="0"/>
    <n v="0"/>
    <n v="0"/>
    <n v="0"/>
    <n v="0"/>
    <s v="AUD/NZDCRÉDIT AGRICOLElong limit1.09371.121.0824331843322Canceled"/>
  </r>
  <r>
    <s v="EUR/CHF"/>
    <x v="12"/>
    <s v="long open"/>
    <n v="1.1544000000000001"/>
    <n v="1.2"/>
    <n v="1.1365000000000001"/>
    <d v="2018-07-02T00:00:00"/>
    <d v="2018-08-10T00:00:00"/>
    <s v="Stopped out at 1.1365"/>
    <n v="-179"/>
    <n v="39"/>
    <n v="0"/>
    <n v="1"/>
    <n v="1"/>
    <n v="0"/>
    <n v="-179"/>
    <s v="EUR/CHFBNP PARIBASlong open1.15441.21.13654328343322Stopped out at 1.1365"/>
  </r>
  <r>
    <s v="EUR/USD"/>
    <x v="5"/>
    <s v="long open"/>
    <n v="1.1599999999999999"/>
    <n v="1.21"/>
    <n v="1.1499999999999999"/>
    <d v="2018-07-06T00:00:00"/>
    <d v="2018-08-10T00:00:00"/>
    <s v="Stopped out at 1.1500"/>
    <n v="-100"/>
    <n v="35"/>
    <n v="0"/>
    <n v="1"/>
    <n v="1"/>
    <n v="0"/>
    <n v="-100"/>
    <s v="EUR/USDMORGAN STANLEYlong open1.161.211.154328743322Stopped out at 1.1500"/>
  </r>
  <r>
    <s v="EUR/USD"/>
    <x v="1"/>
    <s v="long open"/>
    <n v="1.1639999999999999"/>
    <n v="1.1850000000000001"/>
    <n v="1.1485000000000001"/>
    <d v="2018-06-14T00:00:00"/>
    <d v="2018-08-10T00:00:00"/>
    <s v="Stopped out at 1.1485"/>
    <n v="-155"/>
    <n v="57"/>
    <n v="0"/>
    <n v="1"/>
    <n v="1"/>
    <n v="0"/>
    <n v="-155"/>
    <s v="EUR/USDCITIlong open1.1641.1851.14854326543322Stopped out at 1.1485"/>
  </r>
  <r>
    <s v="EUR/GBP"/>
    <x v="0"/>
    <s v="short open"/>
    <n v="0.9012"/>
    <n v="0.89100000000000001"/>
    <n v="0.89700000000000002"/>
    <d v="2018-08-09T00:00:00"/>
    <d v="2018-08-13T00:00:00"/>
    <s v="Closed at market at 0.8942"/>
    <n v="70"/>
    <n v="4"/>
    <n v="1"/>
    <n v="0"/>
    <n v="1"/>
    <n v="70"/>
    <n v="0"/>
    <s v="EUR/GBPTHOMSON REUTERS IFRshort open0.90120.8910.8974332143325Closed at market at 0.8942"/>
  </r>
  <r>
    <s v="USD/CAD"/>
    <x v="8"/>
    <s v="long open"/>
    <n v="1.3049999999999999"/>
    <n v="1.35"/>
    <n v="1.3049999999999999"/>
    <d v="2018-07-11T00:00:00"/>
    <d v="2018-08-15T00:00:00"/>
    <s v="Closed at 1.3050"/>
    <n v="0"/>
    <n v="35"/>
    <n v="0"/>
    <n v="0"/>
    <n v="0"/>
    <n v="0"/>
    <n v="0"/>
    <s v="USD/CADTD BANKlong open1.3051.351.3054329243327Closed at 1.3050"/>
  </r>
  <r>
    <s v="EUR/USD"/>
    <x v="1"/>
    <s v="short open"/>
    <n v="1.1375999999999999"/>
    <n v="1.1100000000000001"/>
    <n v="1.1525000000000001"/>
    <d v="2018-08-13T00:00:00"/>
    <d v="2018-08-16T00:00:00"/>
    <s v="Closed at market at 1.1374"/>
    <n v="2"/>
    <n v="3"/>
    <n v="1"/>
    <n v="0"/>
    <n v="1"/>
    <n v="2"/>
    <n v="0"/>
    <s v="EUR/USDCITIshort open1.13761.111.15254332543328Closed at market at 1.1374"/>
  </r>
  <r>
    <s v="AUD/USD"/>
    <x v="0"/>
    <s v="short open"/>
    <n v="0.72650000000000003"/>
    <n v="0.71099999999999997"/>
    <n v="0.73350000000000004"/>
    <d v="2018-08-10T00:00:00"/>
    <d v="2018-08-20T00:00:00"/>
    <s v="Stopped out at 0.7335"/>
    <n v="-70"/>
    <n v="10"/>
    <n v="0"/>
    <n v="1"/>
    <n v="1"/>
    <n v="0"/>
    <n v="-70"/>
    <s v="AUD/USDTHOMSON REUTERS IFRshort open0.72650.7110.73354332243332Stopped out at 0.7335"/>
  </r>
  <r>
    <s v="EUR/CAD"/>
    <x v="1"/>
    <s v="short open"/>
    <n v="1.4941"/>
    <n v="1.38"/>
    <n v="1.51"/>
    <d v="2018-08-20T00:00:00"/>
    <d v="2018-08-21T00:00:00"/>
    <s v="Stopped out at 1.5100"/>
    <n v="-159"/>
    <n v="1"/>
    <n v="0"/>
    <n v="1"/>
    <n v="1"/>
    <n v="0"/>
    <n v="-159"/>
    <s v="EUR/CADCITIshort open1.49411.381.514333243333Stopped out at 1.5100"/>
  </r>
  <r>
    <s v="EUR/USD"/>
    <x v="0"/>
    <s v="short open"/>
    <n v="1.1425000000000001"/>
    <n v="1.1265000000000001"/>
    <n v="1.1545000000000001"/>
    <d v="2018-08-02T00:00:00"/>
    <d v="2018-08-21T00:00:00"/>
    <s v="Stopped out at 1.1545"/>
    <n v="-120"/>
    <n v="19"/>
    <n v="0"/>
    <n v="1"/>
    <n v="1"/>
    <n v="0"/>
    <n v="-120"/>
    <s v="EUR/USDTHOMSON REUTERS IFRshort open1.14251.12651.15454331443333Stopped out at 1.1545"/>
  </r>
  <r>
    <s v="EUR/USD"/>
    <x v="5"/>
    <s v="long open"/>
    <n v="1.135"/>
    <n v="1.1619999999999999"/>
    <n v="1.1599999999999999"/>
    <d v="2018-08-16T00:00:00"/>
    <d v="2018-08-22T00:00:00"/>
    <s v="Hit Target at 1.1620"/>
    <n v="270"/>
    <n v="6"/>
    <n v="1"/>
    <n v="0"/>
    <n v="1"/>
    <n v="270"/>
    <n v="0"/>
    <s v="EUR/USDMORGAN STANLEYlong open1.1351.1621.164332843334Hit Target at 1.1620"/>
  </r>
  <r>
    <s v="EUR/GBP"/>
    <x v="0"/>
    <s v="short open"/>
    <n v="0.89549999999999996"/>
    <n v="0.88400000000000001"/>
    <n v="0.90049999999999997"/>
    <d v="2018-08-13T00:00:00"/>
    <d v="2018-08-23T00:00:00"/>
    <s v="Stopped out at 0.9005"/>
    <n v="-50"/>
    <n v="10"/>
    <n v="0"/>
    <n v="1"/>
    <n v="1"/>
    <n v="0"/>
    <n v="-50"/>
    <s v="EUR/GBPTHOMSON REUTERS IFRshort open0.89550.8840.90054332543335Stopped out at 0.9005"/>
  </r>
  <r>
    <s v="AUD/USD"/>
    <x v="4"/>
    <s v="short open"/>
    <n v="0.73129999999999995"/>
    <n v="0.71699999999999997"/>
    <n v="0.73099999999999998"/>
    <d v="2018-08-20T00:00:00"/>
    <d v="2018-08-24T00:00:00"/>
    <s v="Hit Profit-Stop 0.7310"/>
    <n v="3"/>
    <n v="4"/>
    <n v="1"/>
    <n v="0"/>
    <n v="1"/>
    <n v="3"/>
    <n v="0"/>
    <s v="AUD/USDBARCLAYSshort open0.73130.7170.7314333243336Hit Profit-Stop 0.7310"/>
  </r>
  <r>
    <s v="EUR/USD"/>
    <x v="13"/>
    <s v="short open"/>
    <n v="1.1625000000000001"/>
    <n v="1.1379999999999999"/>
    <n v="1.171"/>
    <d v="2018-08-23T00:00:00"/>
    <d v="2018-08-28T00:00:00"/>
    <s v="Stopped out at 1.1710"/>
    <n v="-85"/>
    <n v="5"/>
    <n v="0"/>
    <n v="1"/>
    <n v="1"/>
    <n v="0"/>
    <n v="-85"/>
    <s v="EUR/USDCREDIT SUISSEshort open1.16251.1381.1714333543340Stopped out at 1.1710"/>
  </r>
  <r>
    <s v="USD/JPY"/>
    <x v="0"/>
    <s v="short open"/>
    <n v="110.9"/>
    <n v="110.15"/>
    <n v="111.55"/>
    <d v="2018-08-21T00:00:00"/>
    <d v="2018-08-29T00:00:00"/>
    <s v="Stopped out at 111.55"/>
    <n v="-65"/>
    <n v="8"/>
    <n v="0"/>
    <n v="1"/>
    <n v="1"/>
    <n v="0"/>
    <n v="-65"/>
    <s v="USD/JPYTHOMSON REUTERS IFRshort open110.9110.15111.554333343341Stopped out at 111.55"/>
  </r>
  <r>
    <s v="GBP/USD"/>
    <x v="0"/>
    <s v="short open"/>
    <n v="1.2825"/>
    <n v="1.2589999999999999"/>
    <n v="1.2949999999999999"/>
    <d v="2018-08-03T00:00:00"/>
    <d v="2018-08-29T00:00:00"/>
    <s v="Stopped out at 1.2950"/>
    <n v="-125"/>
    <n v="26"/>
    <n v="0"/>
    <n v="1"/>
    <n v="1"/>
    <n v="0"/>
    <n v="-125"/>
    <s v="GBP/USDTHOMSON REUTERS IFRshort open1.28251.2591.2954331543341Stopped out at 1.2950"/>
  </r>
  <r>
    <s v="USD/CAD"/>
    <x v="7"/>
    <s v="short open"/>
    <n v="1.3149999999999999"/>
    <n v="1.2649999999999999"/>
    <n v="1.3049999999999999"/>
    <d v="2018-08-13T00:00:00"/>
    <d v="2018-08-31T00:00:00"/>
    <s v="Hit Profit-Stop 1.3050"/>
    <n v="100"/>
    <n v="18"/>
    <n v="1"/>
    <n v="0"/>
    <n v="1"/>
    <n v="100"/>
    <n v="0"/>
    <s v="USD/CADCRÉDIT AGRICOLEshort open1.3151.2651.3054332543343Hit Profit-Stop 1.3050"/>
  </r>
  <r>
    <s v="EUR/CHF"/>
    <x v="7"/>
    <s v="long open"/>
    <n v="1.1279999999999999"/>
    <n v="1.1950000000000001"/>
    <n v="1.1294999999999999"/>
    <d v="2018-08-15T00:00:00"/>
    <d v="2018-08-31T00:00:00"/>
    <s v="Hit Profit-Stop 1.1295"/>
    <n v="15"/>
    <n v="16"/>
    <n v="1"/>
    <n v="0"/>
    <n v="1"/>
    <n v="15"/>
    <n v="0"/>
    <s v="EUR/CHFCRÉDIT AGRICOLElong open1.1281.1951.12954332743343Hit Profit-Stop 1.1295"/>
  </r>
  <r>
    <s v="USD/JPY"/>
    <x v="5"/>
    <s v="short open"/>
    <n v="111.4"/>
    <n v="104"/>
    <n v="113.2"/>
    <d v="2018-07-27T00:00:00"/>
    <d v="2018-08-31T00:00:00"/>
    <s v="Closed at market at 110.99"/>
    <n v="41"/>
    <n v="35"/>
    <n v="1"/>
    <n v="0"/>
    <n v="1"/>
    <n v="41"/>
    <n v="0"/>
    <s v="USD/JPYMORGAN STANLEYshort open111.4104113.24330843343Closed at market at 110.99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x v="0"/>
    <s v="long open"/>
    <n v="1.236"/>
    <n v="1.25"/>
    <n v="1.226"/>
    <d v="2018-03-08T00:00:00"/>
    <d v="2018-03-16T00:00:00"/>
    <s v="Stopped out at 1.2260 (S/T)"/>
    <n v="-100"/>
    <n v="8"/>
  </r>
  <r>
    <x v="0"/>
    <x v="1"/>
    <s v="long open"/>
    <n v="1.2335"/>
    <n v="1.26"/>
    <n v="1.2250000000000001"/>
    <d v="2018-03-13T00:00:00"/>
    <d v="2018-03-16T00:00:00"/>
    <s v="Closed at market at 1.2293 (TOTW-M/T)"/>
    <n v="-42"/>
    <n v="3"/>
  </r>
  <r>
    <x v="1"/>
    <x v="2"/>
    <s v="long open"/>
    <n v="1.7833000000000001"/>
    <n v="1.83"/>
    <n v="1.79"/>
    <d v="2018-03-06T00:00:00"/>
    <d v="2018-03-19T00:00:00"/>
    <s v="Hit Target at 1.8300 (M/T)"/>
    <n v="467"/>
    <n v="13"/>
  </r>
  <r>
    <x v="2"/>
    <x v="0"/>
    <s v="short open"/>
    <n v="1.3959999999999999"/>
    <n v="1.3714999999999999"/>
    <n v="1.4075"/>
    <d v="2018-03-13T00:00:00"/>
    <d v="2018-03-19T00:00:00"/>
    <s v="Stopped out at 1.4075 (M/T)"/>
    <n v="-115"/>
    <n v="6"/>
  </r>
  <r>
    <x v="3"/>
    <x v="0"/>
    <s v="short open"/>
    <n v="106.65"/>
    <n v="105.05"/>
    <n v="106.5"/>
    <d v="2018-03-07T00:00:00"/>
    <d v="2018-03-20T00:00:00"/>
    <s v="Hit Profit-Stop at 106.50 (S/T)"/>
    <n v="15"/>
    <n v="13"/>
  </r>
  <r>
    <x v="4"/>
    <x v="3"/>
    <s v="short open"/>
    <n v="0.77010000000000001"/>
    <n v="0.76"/>
    <n v="0.77700000000000002"/>
    <d v="2018-03-19T00:00:00"/>
    <d v="2018-03-21T00:00:00"/>
    <s v="Stopped out at 0.7770 (S/T)"/>
    <n v="-69"/>
    <n v="2"/>
  </r>
  <r>
    <x v="5"/>
    <x v="4"/>
    <s v="short open"/>
    <n v="0.72199999999999998"/>
    <n v="0.71299999999999997"/>
    <n v="0.72150000000000003"/>
    <d v="2018-03-19T00:00:00"/>
    <d v="2018-03-21T00:00:00"/>
    <s v="Hit Profit-Stop at 0.7215"/>
    <n v="5"/>
    <n v="2"/>
  </r>
  <r>
    <x v="6"/>
    <x v="5"/>
    <s v="long open"/>
    <n v="1.9370000000000001"/>
    <n v="2.08"/>
    <n v="1.95"/>
    <d v="2018-03-19T00:00:00"/>
    <d v="2018-03-22T00:00:00"/>
    <s v="Hit Profit-Stop at 1.9500"/>
    <n v="130"/>
    <n v="3"/>
  </r>
  <r>
    <x v="2"/>
    <x v="1"/>
    <s v="long open"/>
    <n v="1.4"/>
    <n v="1.43"/>
    <n v="1.38"/>
    <d v="2018-03-19T00:00:00"/>
    <d v="2018-03-22T00:00:00"/>
    <s v="Closed at market at 1.4130 (TOTW-M/T)"/>
    <n v="130"/>
    <n v="3"/>
  </r>
  <r>
    <x v="2"/>
    <x v="0"/>
    <s v="short open"/>
    <n v="1.4065000000000001"/>
    <n v="0"/>
    <n v="1.4165000000000001"/>
    <d v="2018-03-20T00:00:00"/>
    <d v="2018-03-22T00:00:00"/>
    <s v="Stopped out at 1.4150"/>
    <n v="-85"/>
    <n v="2"/>
  </r>
  <r>
    <x v="5"/>
    <x v="6"/>
    <s v="short open"/>
    <n v="0.73599999999999999"/>
    <n v="0.71"/>
    <n v="0.72399999999999998"/>
    <d v="2018-02-02T00:00:00"/>
    <d v="2018-03-22T00:00:00"/>
    <s v="Hit Profit-Stop at 0.7240"/>
    <n v="120"/>
    <n v="48"/>
  </r>
  <r>
    <x v="4"/>
    <x v="0"/>
    <s v="short open"/>
    <n v="0.77700000000000002"/>
    <n v="0.76549999999999996"/>
    <n v="0.77349999999999997"/>
    <d v="2018-03-16T00:00:00"/>
    <d v="2018-03-23T00:00:00"/>
    <s v="Hit Profit-Stop at 0.7735"/>
    <n v="35"/>
    <n v="7"/>
  </r>
  <r>
    <x v="7"/>
    <x v="7"/>
    <s v="long open"/>
    <n v="1.3055000000000001"/>
    <n v="1.36"/>
    <n v="1.28"/>
    <d v="2018-02-22T00:00:00"/>
    <d v="2018-03-23T00:00:00"/>
    <s v="Closed at market at 1.3371"/>
    <n v="316"/>
    <n v="29"/>
  </r>
  <r>
    <x v="8"/>
    <x v="8"/>
    <s v="long open"/>
    <n v="1.0698000000000001"/>
    <n v="1.1120000000000001"/>
    <n v="1.06"/>
    <d v="2018-03-01T00:00:00"/>
    <d v="2018-03-26T00:00:00"/>
    <s v="Stopped out at 1.0600 (M/T)"/>
    <n v="-98"/>
    <n v="25"/>
  </r>
  <r>
    <x v="8"/>
    <x v="9"/>
    <s v="long open"/>
    <n v="1.0768"/>
    <n v="1.1200000000000001"/>
    <n v="1.06"/>
    <d v="2018-02-07T00:00:00"/>
    <d v="2018-03-26T00:00:00"/>
    <s v="Stopped out at 1.0600 (M/T)"/>
    <n v="-168"/>
    <n v="47"/>
  </r>
  <r>
    <x v="9"/>
    <x v="4"/>
    <s v="short open"/>
    <n v="80.62"/>
    <n v="78"/>
    <n v="83.14"/>
    <d v="2018-03-26T00:00:00"/>
    <d v="2018-03-28T00:00:00"/>
    <s v="Closed at market at 81.89"/>
    <n v="-127"/>
    <n v="2"/>
  </r>
  <r>
    <x v="10"/>
    <x v="7"/>
    <s v="long open"/>
    <n v="1.1512"/>
    <n v="1.18"/>
    <n v="1.1279999999999999"/>
    <d v="2018-02-12T00:00:00"/>
    <d v="2018-03-28T00:00:00"/>
    <s v="Hit Target at 1.1800 (M/T)"/>
    <n v="288"/>
    <n v="44"/>
  </r>
  <r>
    <x v="3"/>
    <x v="0"/>
    <s v="short open"/>
    <n v="105.9"/>
    <n v="104.6"/>
    <n v="106.68"/>
    <d v="2018-03-22T00:00:00"/>
    <d v="2018-03-28T00:00:00"/>
    <s v="Stopped out at 106.68"/>
    <n v="-78"/>
    <n v="6"/>
  </r>
  <r>
    <x v="11"/>
    <x v="1"/>
    <s v="short open"/>
    <n v="0.99450000000000005"/>
    <n v="0.97499999999999998"/>
    <n v="1.0049999999999999"/>
    <d v="2018-03-26T00:00:00"/>
    <d v="2018-03-29T00:00:00"/>
    <s v="Closed at market at 0.9919 (TOTW-M/T)"/>
    <n v="26"/>
    <n v="3"/>
  </r>
  <r>
    <x v="9"/>
    <x v="10"/>
    <s v="short open"/>
    <n v="83.75"/>
    <n v="80"/>
    <n v="86"/>
    <d v="2018-03-12T00:00:00"/>
    <d v="2018-03-29T00:00:00"/>
    <s v="Closed at market at 81.63"/>
    <n v="212"/>
    <n v="17"/>
  </r>
  <r>
    <x v="12"/>
    <x v="5"/>
    <s v="long open"/>
    <n v="81.5"/>
    <n v="80.599999999999994"/>
    <n v="82"/>
    <d v="2018-03-26T00:00:00"/>
    <d v="2018-03-29T00:00:00"/>
    <s v="Closed at market at 82.33"/>
    <n v="83"/>
    <n v="3"/>
  </r>
  <r>
    <x v="13"/>
    <x v="5"/>
    <s v="short open"/>
    <n v="115.57"/>
    <n v="105"/>
    <n v="113.7"/>
    <d v="2018-01-05T00:00:00"/>
    <d v="2018-03-29T00:00:00"/>
    <s v="Closed at market at 111.66"/>
    <n v="391"/>
    <n v="83"/>
  </r>
  <r>
    <x v="14"/>
    <x v="5"/>
    <s v="long open"/>
    <n v="1.575"/>
    <n v="1.65"/>
    <n v="1.56"/>
    <d v="2018-02-02T00:00:00"/>
    <d v="2018-03-29T00:00:00"/>
    <s v="Closed at market at 1.6085"/>
    <n v="335"/>
    <n v="55"/>
  </r>
  <r>
    <x v="2"/>
    <x v="0"/>
    <s v="long open"/>
    <n v="1.411"/>
    <n v="1.4330000000000001"/>
    <n v="1.4059999999999999"/>
    <d v="2018-03-23T00:00:00"/>
    <d v="2018-03-29T00:00:00"/>
    <s v="Stopped out at 1.4060"/>
    <n v="-50"/>
    <n v="6"/>
  </r>
  <r>
    <x v="3"/>
    <x v="3"/>
    <s v="long open"/>
    <n v="106.64"/>
    <n v="107.9"/>
    <n v="105.7"/>
    <d v="2018-03-29T00:00:00"/>
    <d v="2018-04-02T00:00:00"/>
    <s v="Stopped out at 105.70"/>
    <n v="-94"/>
    <n v="4"/>
  </r>
  <r>
    <x v="0"/>
    <x v="0"/>
    <s v="long open"/>
    <n v="1.2350000000000001"/>
    <n v="1.2470000000000001"/>
    <n v="1.228"/>
    <d v="2018-03-23T00:00:00"/>
    <d v="2018-04-03T00:00:00"/>
    <s v="Stopped out at 1.2280"/>
    <n v="-70"/>
    <n v="11"/>
  </r>
  <r>
    <x v="4"/>
    <x v="0"/>
    <s v="short limit"/>
    <n v="0.78749999999999998"/>
    <n v="0"/>
    <n v="0.79749999999999999"/>
    <d v="2018-03-23T00:00:00"/>
    <d v="2018-04-04T00:00:00"/>
    <s v="Canceled"/>
    <n v="0"/>
    <n v="12"/>
  </r>
  <r>
    <x v="14"/>
    <x v="11"/>
    <s v="long open"/>
    <n v="1.5880000000000001"/>
    <n v="0"/>
    <n v="1.59"/>
    <d v="2018-03-05T00:00:00"/>
    <d v="2018-04-04T00:00:00"/>
    <s v="Closed at market at 1.5981"/>
    <n v="101"/>
    <n v="30"/>
  </r>
  <r>
    <x v="2"/>
    <x v="0"/>
    <s v="long open"/>
    <n v="1.4075"/>
    <n v="1.4235"/>
    <n v="1.3995"/>
    <d v="2018-04-03T00:00:00"/>
    <d v="2018-04-05T00:00:00"/>
    <s v="Stopped out at 1.3995"/>
    <n v="-80"/>
    <n v="2"/>
  </r>
  <r>
    <x v="15"/>
    <x v="5"/>
    <s v="short open"/>
    <n v="1.5885"/>
    <n v="1.51"/>
    <n v="1.5685"/>
    <d v="2018-04-02T00:00:00"/>
    <d v="2018-04-06T00:00:00"/>
    <s v="Closed at market at 1.5630"/>
    <n v="255"/>
    <n v="4"/>
  </r>
  <r>
    <x v="3"/>
    <x v="0"/>
    <s v="long open"/>
    <n v="106.3"/>
    <n v="107.95"/>
    <n v="106.95"/>
    <d v="2018-04-04T00:00:00"/>
    <d v="2018-04-06T00:00:00"/>
    <s v="Hit Profit-Stop at 106.95"/>
    <n v="65"/>
    <n v="2"/>
  </r>
  <r>
    <x v="13"/>
    <x v="10"/>
    <s v="short open"/>
    <n v="115.88"/>
    <n v="108"/>
    <n v="111.84"/>
    <d v="2018-01-09T00:00:00"/>
    <d v="2018-04-09T00:00:00"/>
    <s v="Hit Profit-Stop at 111.84"/>
    <n v="404"/>
    <n v="90"/>
  </r>
  <r>
    <x v="2"/>
    <x v="0"/>
    <s v="short open"/>
    <n v="1.409"/>
    <n v="1.385"/>
    <n v="1.4159999999999999"/>
    <d v="2018-04-05T00:00:00"/>
    <d v="2018-04-09T00:00:00"/>
    <s v="Stopped out at 1.4160"/>
    <n v="-70"/>
    <n v="4"/>
  </r>
  <r>
    <x v="16"/>
    <x v="11"/>
    <s v="short open"/>
    <n v="0.75249999999999995"/>
    <n v="0.70499999999999996"/>
    <n v="0.74250000000000005"/>
    <d v="2017-12-05T00:00:00"/>
    <d v="2018-04-10T00:00:00"/>
    <s v="Hit Profit-Stop at 0.7425"/>
    <n v="100"/>
    <n v="126"/>
  </r>
  <r>
    <x v="0"/>
    <x v="0"/>
    <s v="long open"/>
    <n v="1.222"/>
    <n v="1.2344999999999999"/>
    <n v="1.2150000000000001"/>
    <d v="2018-04-04T00:00:00"/>
    <d v="2018-04-10T00:00:00"/>
    <s v="Hit Target at 1.2345"/>
    <n v="125"/>
    <n v="6"/>
  </r>
  <r>
    <x v="2"/>
    <x v="6"/>
    <s v="long open"/>
    <n v="1.3995"/>
    <n v="1.44"/>
    <n v="1.405"/>
    <d v="2018-04-05T00:00:00"/>
    <d v="2018-04-11T00:00:00"/>
    <s v="Closed at market at 1.4195"/>
    <n v="200"/>
    <n v="6"/>
  </r>
  <r>
    <x v="17"/>
    <x v="0"/>
    <s v="short open"/>
    <n v="0.879"/>
    <n v="0"/>
    <n v="0.88900000000000001"/>
    <d v="2018-03-15T00:00:00"/>
    <d v="2018-04-12T00:00:00"/>
    <s v="Closed at market at 0.8668"/>
    <n v="122"/>
    <n v="28"/>
  </r>
  <r>
    <x v="11"/>
    <x v="1"/>
    <s v="short open"/>
    <n v="0.98"/>
    <n v="0.96250000000000002"/>
    <n v="0.99299999999999999"/>
    <d v="2018-04-09T00:00:00"/>
    <d v="2018-04-13T00:00:00"/>
    <s v="Closed at market at 0.9792"/>
    <n v="8"/>
    <n v="4"/>
  </r>
  <r>
    <x v="4"/>
    <x v="0"/>
    <s v="long open"/>
    <n v="0.76900000000000002"/>
    <n v="0.78249999999999997"/>
    <n v="0.77700000000000002"/>
    <d v="2018-04-06T00:00:00"/>
    <d v="2018-04-13T00:00:00"/>
    <s v="Hit Profit-Stop at 0.7770"/>
    <n v="80"/>
    <n v="7"/>
  </r>
  <r>
    <x v="0"/>
    <x v="4"/>
    <s v="short open"/>
    <n v="1.2264999999999999"/>
    <n v="1.1948000000000001"/>
    <n v="1.2444"/>
    <d v="2018-04-09T00:00:00"/>
    <d v="2018-04-13T00:00:00"/>
    <s v="Closed at market at 1.2334"/>
    <n v="-69"/>
    <n v="4"/>
  </r>
  <r>
    <x v="18"/>
    <x v="5"/>
    <s v="short open"/>
    <n v="0.93300000000000005"/>
    <n v="0.88"/>
    <n v="0.94299999999999995"/>
    <d v="2018-03-23T00:00:00"/>
    <d v="2018-04-13T00:00:00"/>
    <s v="Closed at market at 0.9289"/>
    <n v="41"/>
    <n v="21"/>
  </r>
  <r>
    <x v="19"/>
    <x v="1"/>
    <s v="long open"/>
    <n v="77.34"/>
    <n v="79.349999999999994"/>
    <n v="76.099999999999994"/>
    <d v="2018-04-04T00:00:00"/>
    <d v="2018-04-13T00:00:00"/>
    <s v="Hit Target at 79.35"/>
    <n v="201"/>
    <n v="9"/>
  </r>
  <r>
    <x v="3"/>
    <x v="0"/>
    <s v="short limit"/>
    <n v="109.3"/>
    <n v="0"/>
    <n v="110.3"/>
    <d v="2018-04-13T00:00:00"/>
    <d v="2018-04-16T00:00:00"/>
    <s v="Canceled"/>
    <n v="0"/>
    <n v="3"/>
  </r>
  <r>
    <x v="0"/>
    <x v="0"/>
    <s v="long open"/>
    <n v="1.2304999999999999"/>
    <n v="1.2475000000000001"/>
    <n v="1.2344999999999999"/>
    <d v="2018-04-10T00:00:00"/>
    <d v="2018-04-17T00:00:00"/>
    <s v="Hit Profit-Stop at 1.2345"/>
    <n v="40"/>
    <n v="7"/>
  </r>
  <r>
    <x v="2"/>
    <x v="0"/>
    <s v="short open"/>
    <n v="1.4239999999999999"/>
    <n v="1.4045000000000001"/>
    <n v="1.4365000000000001"/>
    <d v="2018-04-09T00:00:00"/>
    <d v="2018-04-17T00:00:00"/>
    <s v="Stopped out at 1.4365"/>
    <n v="-125"/>
    <n v="8"/>
  </r>
  <r>
    <x v="17"/>
    <x v="8"/>
    <s v="short open"/>
    <n v="0.875"/>
    <n v="0.83499999999999996"/>
    <n v="0.88"/>
    <d v="2018-02-08T00:00:00"/>
    <d v="2018-04-18T00:00:00"/>
    <s v="Closed at market at 0.8705"/>
    <n v="45"/>
    <n v="69"/>
  </r>
  <r>
    <x v="10"/>
    <x v="2"/>
    <s v="long open"/>
    <n v="1.1704000000000001"/>
    <n v="1.2"/>
    <n v="1.198"/>
    <d v="2018-03-16T00:00:00"/>
    <d v="2018-04-19T00:00:00"/>
    <s v="Hit Profit-Stop at 1.1980"/>
    <n v="276"/>
    <n v="34"/>
  </r>
  <r>
    <x v="10"/>
    <x v="12"/>
    <s v="long open"/>
    <n v="1.1599999999999999"/>
    <n v="1.2"/>
    <n v="1.198"/>
    <d v="2018-02-14T00:00:00"/>
    <d v="2018-04-19T00:00:00"/>
    <s v="Hit Profit-Stop at 1.1980"/>
    <n v="380"/>
    <n v="64"/>
  </r>
  <r>
    <x v="10"/>
    <x v="10"/>
    <s v="long open"/>
    <n v="1.155"/>
    <n v="1.2"/>
    <n v="1.198"/>
    <d v="2018-01-29T00:00:00"/>
    <d v="2018-04-19T00:00:00"/>
    <s v="Hit Profit-Stop at 1.1980"/>
    <n v="430"/>
    <n v="80"/>
  </r>
  <r>
    <x v="17"/>
    <x v="0"/>
    <s v="short open"/>
    <n v="0.86650000000000005"/>
    <n v="0.84499999999999997"/>
    <n v="0.876"/>
    <d v="2018-04-12T00:00:00"/>
    <d v="2018-04-19T00:00:00"/>
    <s v="Stopped out at 0.8760"/>
    <n v="-95"/>
    <n v="7"/>
  </r>
  <r>
    <x v="17"/>
    <x v="1"/>
    <s v="short open"/>
    <n v="0.86450000000000005"/>
    <n v="0.84750000000000003"/>
    <n v="0.87250000000000005"/>
    <d v="2018-04-16T00:00:00"/>
    <d v="2018-04-19T00:00:00"/>
    <s v="Stopped out at 0.8725"/>
    <n v="-80"/>
    <n v="3"/>
  </r>
  <r>
    <x v="2"/>
    <x v="0"/>
    <s v="long open"/>
    <n v="1.425"/>
    <n v="1.44"/>
    <n v="1.4159999999999999"/>
    <d v="2018-04-17T00:00:00"/>
    <d v="2018-04-19T00:00:00"/>
    <s v="Stopped out at 1.4160"/>
    <n v="-90"/>
    <n v="2"/>
  </r>
  <r>
    <x v="20"/>
    <x v="5"/>
    <s v="long open"/>
    <n v="0.76449999999999996"/>
    <n v="0.79349999999999998"/>
    <n v="0.752"/>
    <d v="2018-04-13T00:00:00"/>
    <d v="2018-04-20T00:00:00"/>
    <s v="Closed at market at 0.7666"/>
    <n v="21"/>
    <n v="7"/>
  </r>
  <r>
    <x v="20"/>
    <x v="5"/>
    <s v="long open"/>
    <n v="0.76170000000000004"/>
    <n v="0.79"/>
    <n v="0.75"/>
    <d v="2018-04-16T00:00:00"/>
    <d v="2018-04-20T00:00:00"/>
    <s v="Closed at market at 0.7666"/>
    <n v="49"/>
    <n v="4"/>
  </r>
  <r>
    <x v="0"/>
    <x v="0"/>
    <s v="long open"/>
    <n v="1.2335"/>
    <n v="1.2415"/>
    <n v="1.2290000000000001"/>
    <d v="2018-04-18T00:00:00"/>
    <d v="2018-04-20T00:00:00"/>
    <s v="Stopped out at 1.2290"/>
    <n v="-45"/>
    <n v="2"/>
  </r>
  <r>
    <x v="6"/>
    <x v="4"/>
    <s v="long limit"/>
    <n v="1.9275"/>
    <n v="2"/>
    <n v="1.905"/>
    <d v="2018-04-16T00:00:00"/>
    <d v="2018-04-20T00:00:00"/>
    <s v="Canceled"/>
    <n v="0"/>
    <n v="4"/>
  </r>
  <r>
    <x v="5"/>
    <x v="10"/>
    <s v="short open"/>
    <n v="0.73640000000000005"/>
    <n v="0.71850000000000003"/>
    <n v="0.752"/>
    <d v="2018-04-17T00:00:00"/>
    <d v="2018-04-23T00:00:00"/>
    <s v="Hit Target at 0.7185"/>
    <n v="179"/>
    <n v="6"/>
  </r>
  <r>
    <x v="0"/>
    <x v="0"/>
    <s v="long open"/>
    <n v="1.2255"/>
    <n v="1.2395"/>
    <n v="1.2195"/>
    <d v="2018-04-23T00:00:00"/>
    <d v="2018-04-24T00:00:00"/>
    <s v="Stopped out at 1.2195"/>
    <n v="-60"/>
    <n v="1"/>
  </r>
  <r>
    <x v="14"/>
    <x v="1"/>
    <s v="long open"/>
    <n v="1.6"/>
    <n v="1.6325000000000001"/>
    <n v="1.5825"/>
    <d v="2018-04-23T00:00:00"/>
    <d v="2018-04-25T00:00:00"/>
    <s v="Closed at market at 1.6114"/>
    <n v="114"/>
    <n v="2"/>
  </r>
  <r>
    <x v="17"/>
    <x v="0"/>
    <s v="short open"/>
    <n v="0.879"/>
    <n v="0.871"/>
    <n v="0.88300000000000001"/>
    <d v="2018-04-19T00:00:00"/>
    <d v="2018-04-25T00:00:00"/>
    <s v="Closed at market at 0.8733"/>
    <n v="57"/>
    <n v="6"/>
  </r>
  <r>
    <x v="0"/>
    <x v="0"/>
    <s v="short limit"/>
    <n v="1.2144999999999999"/>
    <n v="0"/>
    <n v="1.2244999999999999"/>
    <d v="2018-04-26T00:00:00"/>
    <d v="2018-04-26T00:00:00"/>
    <s v="Canceled"/>
    <n v="0"/>
    <n v="0"/>
  </r>
  <r>
    <x v="4"/>
    <x v="5"/>
    <s v="short open"/>
    <n v="0.76449999999999996"/>
    <n v="0.71599999999999997"/>
    <n v="0.78200000000000003"/>
    <d v="2018-04-23T00:00:00"/>
    <d v="2018-04-27T00:00:00"/>
    <s v="Closed at market at 0.7556"/>
    <n v="89"/>
    <n v="4"/>
  </r>
  <r>
    <x v="3"/>
    <x v="0"/>
    <s v="long open"/>
    <n v="109.05"/>
    <n v="110.95"/>
    <n v="108.95"/>
    <d v="2018-04-18T00:00:00"/>
    <d v="2018-04-27T00:00:00"/>
    <s v="Closed at market at 109.08"/>
    <n v="3"/>
    <n v="9"/>
  </r>
  <r>
    <x v="17"/>
    <x v="13"/>
    <s v="short open"/>
    <n v="0.874"/>
    <n v="0.84"/>
    <n v="0.89"/>
    <d v="2018-04-04T00:00:00"/>
    <d v="2018-04-30T00:00:00"/>
    <s v="Closed at market at 0.8799"/>
    <n v="-59"/>
    <n v="26"/>
  </r>
  <r>
    <x v="17"/>
    <x v="0"/>
    <s v="short open"/>
    <n v="0.87250000000000005"/>
    <n v="0.86799999999999999"/>
    <n v="0.88249999999999995"/>
    <d v="2018-04-26T00:00:00"/>
    <d v="2018-04-30T00:00:00"/>
    <s v="Stopped out at 0.8825"/>
    <n v="-100"/>
    <n v="4"/>
  </r>
  <r>
    <x v="0"/>
    <x v="0"/>
    <s v="long open"/>
    <n v="1.2110000000000001"/>
    <n v="1.2235"/>
    <n v="1.2050000000000001"/>
    <d v="2018-04-27T00:00:00"/>
    <d v="2018-05-01T00:00:00"/>
    <s v="Stopped out at 1.2050"/>
    <n v="-60"/>
    <n v="4"/>
  </r>
  <r>
    <x v="7"/>
    <x v="2"/>
    <s v="long open"/>
    <n v="1.37"/>
    <n v="1.41"/>
    <n v="1.3540000000000001"/>
    <d v="2018-04-25T00:00:00"/>
    <d v="2018-05-01T00:00:00"/>
    <s v="Stopped out at 1.3540"/>
    <n v="-160"/>
    <n v="6"/>
  </r>
  <r>
    <x v="18"/>
    <x v="8"/>
    <s v="short open"/>
    <n v="0.93200000000000005"/>
    <n v="0.9"/>
    <n v="0.92"/>
    <d v="2018-04-09T00:00:00"/>
    <d v="2018-05-01T00:00:00"/>
    <s v="Closed at market at 0.9015"/>
    <n v="305"/>
    <n v="22"/>
  </r>
  <r>
    <x v="3"/>
    <x v="0"/>
    <s v="short open"/>
    <n v="109.25"/>
    <n v="108.15"/>
    <n v="109.7"/>
    <d v="2018-04-30T00:00:00"/>
    <d v="2018-05-01T00:00:00"/>
    <s v="Stopped out at 109.70"/>
    <n v="-45"/>
    <n v="1"/>
  </r>
  <r>
    <x v="17"/>
    <x v="0"/>
    <s v="long limit"/>
    <n v="0.87749999999999995"/>
    <n v="0"/>
    <n v="0.86750000000000005"/>
    <d v="2018-05-01T00:00:00"/>
    <d v="2018-05-02T00:00:00"/>
    <s v="Canceled"/>
    <n v="0"/>
    <n v="1"/>
  </r>
  <r>
    <x v="0"/>
    <x v="3"/>
    <s v="short open"/>
    <n v="1.2024999999999999"/>
    <n v="1.1915"/>
    <n v="1.2"/>
    <d v="2018-05-02T00:00:00"/>
    <d v="2018-05-02T00:00:00"/>
    <s v="Hit Profit-Stop at 1.2000"/>
    <n v="25"/>
    <n v="0"/>
  </r>
  <r>
    <x v="3"/>
    <x v="5"/>
    <s v="long open"/>
    <n v="106.87"/>
    <n v="110"/>
    <n v="107"/>
    <d v="2018-03-29T00:00:00"/>
    <d v="2018-05-02T00:00:00"/>
    <s v="Hit Target at 110.00"/>
    <n v="313"/>
    <n v="34"/>
  </r>
  <r>
    <x v="3"/>
    <x v="0"/>
    <s v="short limit"/>
    <n v="109.3"/>
    <n v="0"/>
    <n v="110.3"/>
    <d v="2018-04-27T00:00:00"/>
    <d v="2018-05-03T00:00:00"/>
    <s v="Canceled"/>
    <n v="0"/>
    <n v="6"/>
  </r>
  <r>
    <x v="3"/>
    <x v="0"/>
    <s v="long limit"/>
    <n v="109.1"/>
    <n v="0"/>
    <n v="108.1"/>
    <d v="2018-05-01T00:00:00"/>
    <d v="2018-05-03T00:00:00"/>
    <s v="Canceled"/>
    <n v="0"/>
    <n v="2"/>
  </r>
  <r>
    <x v="10"/>
    <x v="12"/>
    <s v="long open"/>
    <n v="1.2004999999999999"/>
    <n v="1.24"/>
    <n v="1.1879999999999999"/>
    <d v="2018-04-19T00:00:00"/>
    <d v="2018-05-04T00:00:00"/>
    <s v="Closed at market at 1.1962"/>
    <n v="-43"/>
    <n v="15"/>
  </r>
  <r>
    <x v="0"/>
    <x v="0"/>
    <s v="short open"/>
    <n v="1.202"/>
    <n v="1.1919999999999999"/>
    <n v="1.202"/>
    <d v="2018-05-01T00:00:00"/>
    <d v="2018-05-04T00:00:00"/>
    <s v="Hit Target at 1.1920"/>
    <n v="100"/>
    <n v="3"/>
  </r>
  <r>
    <x v="21"/>
    <x v="5"/>
    <s v="short open"/>
    <n v="150.19999999999999"/>
    <n v="144.19999999999999"/>
    <n v="150"/>
    <d v="2018-04-30T00:00:00"/>
    <d v="2018-05-04T00:00:00"/>
    <s v="Closed at market at 147.70"/>
    <n v="250"/>
    <n v="4"/>
  </r>
  <r>
    <x v="2"/>
    <x v="0"/>
    <s v="long open"/>
    <n v="1.3635999999999999"/>
    <n v="1.3875"/>
    <n v="1.3525"/>
    <d v="2018-05-02T00:00:00"/>
    <d v="2018-05-04T00:00:00"/>
    <s v="Stopped out at 1.3525"/>
    <n v="-111"/>
    <n v="2"/>
  </r>
  <r>
    <x v="4"/>
    <x v="0"/>
    <s v="short open"/>
    <n v="0.751"/>
    <n v="0.73350000000000004"/>
    <n v="0.74950000000000006"/>
    <d v="2018-04-19T00:00:00"/>
    <d v="2018-05-09T00:00:00"/>
    <s v="Closed at market at 0.7463"/>
    <n v="47"/>
    <n v="20"/>
  </r>
  <r>
    <x v="0"/>
    <x v="0"/>
    <s v="short open"/>
    <n v="1.1970000000000001"/>
    <n v="1.173"/>
    <n v="1.1875"/>
    <d v="2018-05-04T00:00:00"/>
    <d v="2018-05-09T00:00:00"/>
    <s v="Hit Profit-Stop at 1.1875"/>
    <n v="95"/>
    <n v="5"/>
  </r>
  <r>
    <x v="9"/>
    <x v="4"/>
    <s v="short open"/>
    <n v="82.3"/>
    <n v="80.5"/>
    <n v="83.1"/>
    <d v="2018-05-07T00:00:00"/>
    <d v="2018-05-10T00:00:00"/>
    <s v="Closed at market at 81.95"/>
    <n v="35"/>
    <n v="3"/>
  </r>
  <r>
    <x v="8"/>
    <x v="9"/>
    <s v="long open"/>
    <n v="1.0508999999999999"/>
    <n v="1.08"/>
    <n v="1.0649999999999999"/>
    <d v="2018-04-12T00:00:00"/>
    <d v="2018-05-10T00:00:00"/>
    <s v="Hit Target at 1.0800"/>
    <n v="291"/>
    <n v="28"/>
  </r>
  <r>
    <x v="17"/>
    <x v="0"/>
    <s v="short open"/>
    <n v="0.876"/>
    <n v="0.86599999999999999"/>
    <n v="0.88049999999999995"/>
    <d v="2018-05-09T00:00:00"/>
    <d v="2018-05-10T00:00:00"/>
    <s v="Stopped out at 0.8805"/>
    <n v="-45"/>
    <n v="1"/>
  </r>
  <r>
    <x v="2"/>
    <x v="2"/>
    <s v="long open"/>
    <n v="1.3597999999999999"/>
    <n v="1.41"/>
    <n v="1.3480000000000001"/>
    <d v="2018-05-02T00:00:00"/>
    <d v="2018-05-10T00:00:00"/>
    <s v="Stopped out at 1.3480"/>
    <n v="-118"/>
    <n v="8"/>
  </r>
  <r>
    <x v="3"/>
    <x v="12"/>
    <s v="short open"/>
    <n v="109"/>
    <n v="105"/>
    <n v="110.3"/>
    <d v="2018-05-07T00:00:00"/>
    <d v="2018-05-15T00:00:00"/>
    <s v="Stopped out at 110.30"/>
    <n v="-130"/>
    <n v="8"/>
  </r>
  <r>
    <x v="2"/>
    <x v="4"/>
    <s v="long open"/>
    <n v="1.3548"/>
    <n v="1.3725000000000001"/>
    <n v="1.345"/>
    <d v="2018-05-14T00:00:00"/>
    <d v="2018-05-16T00:00:00"/>
    <s v="Closed at market at 1.3498"/>
    <n v="-50"/>
    <n v="2"/>
  </r>
  <r>
    <x v="21"/>
    <x v="5"/>
    <s v="short open"/>
    <n v="148.44999999999999"/>
    <n v="146.30000000000001"/>
    <n v="149.6"/>
    <d v="2018-05-04T00:00:00"/>
    <d v="2018-05-17T00:00:00"/>
    <s v="Stopped out at 149.60"/>
    <n v="-115"/>
    <n v="13"/>
  </r>
  <r>
    <x v="3"/>
    <x v="0"/>
    <s v="long open"/>
    <n v="109.15"/>
    <n v="111.15"/>
    <n v="110.35"/>
    <d v="2018-05-03T00:00:00"/>
    <d v="2018-05-17T00:00:00"/>
    <s v="Closed at market at 110.77"/>
    <n v="162"/>
    <n v="14"/>
  </r>
  <r>
    <x v="8"/>
    <x v="5"/>
    <s v="short limit"/>
    <n v="1.1200000000000001"/>
    <n v="1.08"/>
    <n v="1.1339999999999999"/>
    <d v="2018-05-11T00:00:00"/>
    <d v="2018-05-18T00:00:00"/>
    <s v="Canceled"/>
    <n v="0"/>
    <n v="7"/>
  </r>
  <r>
    <x v="4"/>
    <x v="5"/>
    <s v="short open"/>
    <n v="0.77700000000000002"/>
    <n v="0.69"/>
    <n v="0.76500000000000001"/>
    <d v="2018-04-09T00:00:00"/>
    <d v="2018-05-18T00:00:00"/>
    <s v="Closed at market at 0.7514"/>
    <n v="256"/>
    <n v="39"/>
  </r>
  <r>
    <x v="13"/>
    <x v="5"/>
    <s v="short open"/>
    <n v="109.11"/>
    <n v="104"/>
    <n v="110.7"/>
    <d v="2018-05-04T00:00:00"/>
    <d v="2018-05-18T00:00:00"/>
    <s v="Closed at market at 110.60"/>
    <n v="-149"/>
    <n v="14"/>
  </r>
  <r>
    <x v="5"/>
    <x v="11"/>
    <s v="short open"/>
    <n v="0.72219999999999995"/>
    <n v="0.67"/>
    <n v="0.69199999999999995"/>
    <d v="2018-03-05T00:00:00"/>
    <d v="2018-05-18T00:00:00"/>
    <s v="Hit Profit-Stop at 0.6920"/>
    <n v="302"/>
    <n v="74"/>
  </r>
  <r>
    <x v="12"/>
    <x v="8"/>
    <s v="short open"/>
    <n v="84.95"/>
    <n v="81.5"/>
    <n v="86.85"/>
    <d v="2018-05-07T00:00:00"/>
    <d v="2018-05-21T00:00:00"/>
    <s v="Stopped out at 86.85"/>
    <n v="-190"/>
    <n v="14"/>
  </r>
  <r>
    <x v="3"/>
    <x v="0"/>
    <s v="long limit"/>
    <n v="110.65"/>
    <n v="0"/>
    <n v="109.65"/>
    <d v="2018-05-17T00:00:00"/>
    <d v="2018-05-21T00:00:00"/>
    <s v="Canceled"/>
    <n v="0"/>
    <n v="4"/>
  </r>
  <r>
    <x v="17"/>
    <x v="0"/>
    <s v="short open"/>
    <n v="0.875"/>
    <n v="0.86499999999999999"/>
    <n v="0.87849999999999995"/>
    <d v="2018-05-15T00:00:00"/>
    <d v="2018-05-22T00:00:00"/>
    <s v="Stopped out at 0.8785"/>
    <n v="-35"/>
    <n v="7"/>
  </r>
  <r>
    <x v="22"/>
    <x v="1"/>
    <s v="long open"/>
    <n v="1.2849999999999999"/>
    <n v="1.3115000000000001"/>
    <n v="1.2749999999999999"/>
    <d v="2018-05-22T00:00:00"/>
    <d v="2018-05-22T00:00:00"/>
    <s v="Stopped out at 1.2750"/>
    <n v="-100"/>
    <n v="0"/>
  </r>
  <r>
    <x v="4"/>
    <x v="0"/>
    <s v="long open"/>
    <n v="0.749"/>
    <n v="0.76500000000000001"/>
    <n v="0.75549999999999995"/>
    <d v="2018-05-10T00:00:00"/>
    <d v="2018-05-23T00:00:00"/>
    <s v="Hit Profit-Stop 0.7555"/>
    <n v="65"/>
    <n v="13"/>
  </r>
  <r>
    <x v="10"/>
    <x v="11"/>
    <s v="short open"/>
    <n v="1.1964999999999999"/>
    <n v="1.1499999999999999"/>
    <n v="1.165"/>
    <d v="2018-05-07T00:00:00"/>
    <d v="2018-05-23T00:00:00"/>
    <s v="Hit Profit-Stop 1.1650"/>
    <n v="315"/>
    <n v="16"/>
  </r>
  <r>
    <x v="3"/>
    <x v="1"/>
    <s v="long open"/>
    <n v="109.25"/>
    <n v="112.3"/>
    <n v="110.25"/>
    <d v="2018-05-11T00:00:00"/>
    <d v="2018-05-23T00:00:00"/>
    <s v="Hit Profit-Stop 110.25"/>
    <n v="100"/>
    <n v="12"/>
  </r>
  <r>
    <x v="4"/>
    <x v="0"/>
    <s v="long limit"/>
    <n v="0.749"/>
    <n v="0"/>
    <n v="0.73899999999999999"/>
    <d v="2018-05-23T00:00:00"/>
    <d v="2018-05-24T00:00:00"/>
    <s v="Canceled"/>
    <n v="0"/>
    <n v="1"/>
  </r>
  <r>
    <x v="22"/>
    <x v="5"/>
    <s v="long limit"/>
    <n v="1.2649999999999999"/>
    <n v="1.31"/>
    <n v="1.2509999999999999"/>
    <d v="2018-05-11T00:00:00"/>
    <d v="2018-05-25T00:00:00"/>
    <s v="Canceled"/>
    <n v="0"/>
    <n v="14"/>
  </r>
  <r>
    <x v="23"/>
    <x v="13"/>
    <s v="short open"/>
    <n v="128.75"/>
    <n v="125.82"/>
    <n v="130.5"/>
    <d v="2018-05-23T00:00:00"/>
    <d v="2018-05-29T00:00:00"/>
    <s v="Hit Target at 125.82"/>
    <n v="293"/>
    <n v="6"/>
  </r>
  <r>
    <x v="0"/>
    <x v="6"/>
    <s v="short open"/>
    <n v="1.2344999999999999"/>
    <n v="1.1499999999999999"/>
    <n v="1.19"/>
    <d v="2018-04-17T00:00:00"/>
    <d v="2018-05-29T00:00:00"/>
    <s v="Closed at market at 1.1574"/>
    <n v="771"/>
    <n v="42"/>
  </r>
  <r>
    <x v="0"/>
    <x v="0"/>
    <s v="short open"/>
    <n v="1.1779999999999999"/>
    <n v="1.1579999999999999"/>
    <n v="1.1735"/>
    <d v="2018-05-11T00:00:00"/>
    <d v="2018-05-29T00:00:00"/>
    <s v="Hit Target at 1.1580"/>
    <n v="200"/>
    <n v="18"/>
  </r>
  <r>
    <x v="22"/>
    <x v="14"/>
    <s v="short limit"/>
    <n v="1.3105"/>
    <n v="1.18"/>
    <n v="1.33"/>
    <d v="2018-05-25T00:00:00"/>
    <d v="2018-05-29T00:00:00"/>
    <s v="Canceled"/>
    <n v="0"/>
    <n v="4"/>
  </r>
  <r>
    <x v="17"/>
    <x v="0"/>
    <s v="short limit"/>
    <n v="0.87350000000000005"/>
    <n v="0"/>
    <n v="0.88349999999999995"/>
    <d v="2018-05-28T00:00:00"/>
    <d v="2018-05-30T00:00:00"/>
    <s v="Canceled"/>
    <n v="0"/>
    <n v="2"/>
  </r>
  <r>
    <x v="0"/>
    <x v="0"/>
    <s v="short open"/>
    <n v="1.159"/>
    <n v="1.1435"/>
    <n v="1.1700999999999999"/>
    <d v="2018-05-29T00:00:00"/>
    <d v="2018-05-31T00:00:00"/>
    <s v="Stopped out at 1.1701"/>
    <n v="-111"/>
    <n v="2"/>
  </r>
  <r>
    <x v="17"/>
    <x v="0"/>
    <s v="long open"/>
    <n v="0.876"/>
    <n v="0"/>
    <n v="0.86599999999999999"/>
    <d v="2018-05-30T00:00:00"/>
    <d v="2018-06-01T00:00:00"/>
    <s v="Hit Profit-Stop 0.8799"/>
    <n v="39"/>
    <n v="2"/>
  </r>
  <r>
    <x v="4"/>
    <x v="0"/>
    <s v="short open"/>
    <n v="0.754"/>
    <n v="0.74150000000000005"/>
    <n v="0.76249999999999996"/>
    <d v="2018-05-29T00:00:00"/>
    <d v="2018-06-04T00:00:00"/>
    <s v="Stopped out at 0.7625"/>
    <n v="-85"/>
    <n v="6"/>
  </r>
  <r>
    <x v="23"/>
    <x v="1"/>
    <s v="short open"/>
    <n v="126.3"/>
    <n v="126"/>
    <n v="128.25"/>
    <d v="2018-05-29T00:00:00"/>
    <d v="2018-06-04T00:00:00"/>
    <s v="Stopped out at 128.25"/>
    <n v="-195"/>
    <n v="6"/>
  </r>
  <r>
    <x v="3"/>
    <x v="0"/>
    <s v="short open"/>
    <n v="109.05"/>
    <n v="107.2"/>
    <n v="109.85"/>
    <d v="2018-05-21T00:00:00"/>
    <d v="2018-06-04T00:00:00"/>
    <s v="Stopped out at 109.85"/>
    <n v="-80"/>
    <n v="14"/>
  </r>
  <r>
    <x v="22"/>
    <x v="5"/>
    <s v="short open"/>
    <n v="1.2923"/>
    <n v="1.22"/>
    <n v="1.3049999999999999"/>
    <d v="2018-06-04T00:00:00"/>
    <d v="2018-06-05T00:00:00"/>
    <s v="Stopped out at 1.3050"/>
    <n v="-127"/>
    <n v="1"/>
  </r>
  <r>
    <x v="0"/>
    <x v="5"/>
    <s v="short open"/>
    <n v="1.2107000000000001"/>
    <n v="1.1499999999999999"/>
    <n v="1.177"/>
    <d v="2018-04-27T00:00:00"/>
    <d v="2018-06-06T00:00:00"/>
    <s v="Closed at market at 1.1730"/>
    <n v="377"/>
    <n v="40"/>
  </r>
  <r>
    <x v="2"/>
    <x v="0"/>
    <s v="short open"/>
    <n v="1.3345"/>
    <n v="1.3080000000000001"/>
    <n v="1.3454999999999999"/>
    <d v="2018-05-28T00:00:00"/>
    <d v="2018-06-07T00:00:00"/>
    <s v="Stopped out at 1.3455"/>
    <n v="-110"/>
    <n v="10"/>
  </r>
  <r>
    <x v="4"/>
    <x v="0"/>
    <s v="long open"/>
    <n v="0.76100000000000001"/>
    <n v="0.78100000000000003"/>
    <n v="0.75849999999999995"/>
    <d v="2018-06-04T00:00:00"/>
    <d v="2018-06-08T00:00:00"/>
    <s v="Stopped out at 0.7585"/>
    <n v="-25"/>
    <n v="4"/>
  </r>
  <r>
    <x v="24"/>
    <x v="5"/>
    <s v="short open"/>
    <n v="1.7132000000000001"/>
    <n v="1.63"/>
    <n v="1.71"/>
    <d v="2018-05-18T00:00:00"/>
    <d v="2018-06-08T00:00:00"/>
    <s v="Closed at market at 1.6779"/>
    <n v="353"/>
    <n v="21"/>
  </r>
  <r>
    <x v="3"/>
    <x v="0"/>
    <s v="long open"/>
    <n v="109.8"/>
    <n v="110.6"/>
    <n v="109.35"/>
    <d v="2018-06-07T00:00:00"/>
    <d v="2018-06-08T00:00:00"/>
    <s v="Stopped out at 109.35"/>
    <n v="-45"/>
    <n v="1"/>
  </r>
  <r>
    <x v="0"/>
    <x v="0"/>
    <s v="long open"/>
    <n v="1.1735"/>
    <n v="1.1950000000000001"/>
    <n v="1.1735"/>
    <d v="2018-06-06T00:00:00"/>
    <d v="2018-06-12T00:00:00"/>
    <s v="Closed at 1.1735"/>
    <n v="0"/>
    <n v="6"/>
  </r>
  <r>
    <x v="4"/>
    <x v="1"/>
    <s v="long open"/>
    <n v="0.76300000000000001"/>
    <n v="0.8125"/>
    <n v="0.74750000000000005"/>
    <d v="2018-06-06T00:00:00"/>
    <d v="2018-06-14T00:00:00"/>
    <s v="Stopped out at 0.7475"/>
    <n v="-155"/>
    <n v="8"/>
  </r>
  <r>
    <x v="3"/>
    <x v="0"/>
    <s v="long limit"/>
    <n v="109.8"/>
    <n v="0"/>
    <n v="108.8"/>
    <d v="2018-06-11T00:00:00"/>
    <d v="2018-06-14T00:00:00"/>
    <s v="Canceled"/>
    <n v="0"/>
    <n v="3"/>
  </r>
  <r>
    <x v="22"/>
    <x v="1"/>
    <s v="long limit"/>
    <n v="1.29"/>
    <n v="1.325"/>
    <n v="1.2809999999999999"/>
    <d v="2018-06-11T00:00:00"/>
    <d v="2018-06-15T00:00:00"/>
    <s v="Canceled"/>
    <n v="0"/>
    <n v="4"/>
  </r>
  <r>
    <x v="9"/>
    <x v="6"/>
    <s v="long open"/>
    <n v="83"/>
    <n v="90"/>
    <n v="81"/>
    <d v="2018-04-20T00:00:00"/>
    <d v="2018-06-19T00:00:00"/>
    <s v="Stopped out at 81.00"/>
    <n v="-200"/>
    <n v="60"/>
  </r>
  <r>
    <x v="2"/>
    <x v="0"/>
    <s v="long open"/>
    <n v="1.3268"/>
    <n v="1.3465"/>
    <n v="1.3180000000000001"/>
    <d v="2018-06-16T00:00:00"/>
    <d v="2018-06-19T00:00:00"/>
    <s v="Stopped out at 1.3180"/>
    <n v="-88"/>
    <n v="3"/>
  </r>
  <r>
    <x v="22"/>
    <x v="14"/>
    <s v="short open"/>
    <n v="1.3005"/>
    <n v="1.18"/>
    <n v="1.33"/>
    <d v="2018-05-29T00:00:00"/>
    <d v="2018-06-20T00:00:00"/>
    <s v="Stopped out at 1.3300"/>
    <n v="-295"/>
    <n v="22"/>
  </r>
  <r>
    <x v="0"/>
    <x v="0"/>
    <s v="short open"/>
    <n v="1.1639999999999999"/>
    <n v="1.1459999999999999"/>
    <n v="1.1585000000000001"/>
    <d v="2018-06-14T00:00:00"/>
    <d v="2018-06-21T00:00:00"/>
    <s v="Hit Profit-Stop 1.1585"/>
    <n v="55"/>
    <n v="7"/>
  </r>
  <r>
    <x v="3"/>
    <x v="0"/>
    <s v="long open"/>
    <n v="110.2"/>
    <n v="111.3"/>
    <n v="110.2"/>
    <d v="2018-06-15T00:00:00"/>
    <d v="2018-06-21T00:00:00"/>
    <s v="Closed at 110.20"/>
    <n v="0"/>
    <n v="6"/>
  </r>
  <r>
    <x v="9"/>
    <x v="5"/>
    <s v="short open"/>
    <n v="82.21"/>
    <n v="78"/>
    <n v="82.01"/>
    <d v="2018-06-18T00:00:00"/>
    <d v="2018-06-22T00:00:00"/>
    <s v="Closed at market at 81.80"/>
    <n v="41"/>
    <n v="4"/>
  </r>
  <r>
    <x v="4"/>
    <x v="1"/>
    <s v="short open"/>
    <n v="0.74429999999999996"/>
    <n v="0.72250000000000003"/>
    <n v="0.74199999999999999"/>
    <d v="2018-06-18T00:00:00"/>
    <d v="2018-06-22T00:00:00"/>
    <s v="Hit Profit-Stop 0.7420"/>
    <n v="23"/>
    <n v="4"/>
  </r>
  <r>
    <x v="25"/>
    <x v="5"/>
    <s v="short open"/>
    <n v="0.99399999999999999"/>
    <n v="0.94"/>
    <n v="1.0065"/>
    <d v="2018-05-25T00:00:00"/>
    <d v="2018-06-22T00:00:00"/>
    <s v="Closed at market at 0.9912"/>
    <n v="28"/>
    <n v="28"/>
  </r>
  <r>
    <x v="3"/>
    <x v="5"/>
    <s v="short open"/>
    <n v="110"/>
    <n v="103"/>
    <n v="111.5"/>
    <d v="2018-05-25T00:00:00"/>
    <d v="2018-06-22T00:00:00"/>
    <s v="Closed at market at 109.90"/>
    <n v="10"/>
    <n v="28"/>
  </r>
  <r>
    <x v="2"/>
    <x v="0"/>
    <s v="long open"/>
    <n v="1.3225"/>
    <n v="0"/>
    <n v="1.3125"/>
    <d v="2018-06-21T00:00:00"/>
    <d v="2018-06-26T00:00:00"/>
    <s v="Closed at market at 1.3242"/>
    <n v="17"/>
    <n v="5"/>
  </r>
  <r>
    <x v="3"/>
    <x v="0"/>
    <s v="short open"/>
    <n v="109.9"/>
    <n v="108.8"/>
    <n v="110.3"/>
    <d v="2018-06-25T00:00:00"/>
    <d v="2018-06-26T00:00:00"/>
    <s v="Closed at market at 110.11"/>
    <n v="-21"/>
    <n v="1"/>
  </r>
  <r>
    <x v="0"/>
    <x v="0"/>
    <s v="short open"/>
    <n v="1.171"/>
    <n v="1.155"/>
    <n v="1.1779999999999999"/>
    <d v="2018-06-22T00:00:00"/>
    <d v="2018-06-27T00:00:00"/>
    <s v="Hit Target at 1.1550"/>
    <n v="160"/>
    <n v="5"/>
  </r>
  <r>
    <x v="2"/>
    <x v="0"/>
    <s v="long open"/>
    <n v="1.3214999999999999"/>
    <n v="1.343"/>
    <n v="1.3154999999999999"/>
    <d v="2018-06-26T00:00:00"/>
    <d v="2018-06-27T00:00:00"/>
    <s v="Stopped out at 1.3155"/>
    <n v="-60"/>
    <n v="1"/>
  </r>
  <r>
    <x v="17"/>
    <x v="10"/>
    <s v="short open"/>
    <n v="0.87450000000000006"/>
    <n v="0.84"/>
    <n v="0.88500000000000001"/>
    <d v="2018-03-21T00:00:00"/>
    <d v="2018-06-28T00:00:00"/>
    <s v="Stopped out at 0.8850"/>
    <n v="-105"/>
    <n v="99"/>
  </r>
  <r>
    <x v="17"/>
    <x v="0"/>
    <s v="long open"/>
    <n v="0.876"/>
    <n v="0.88549999999999995"/>
    <n v="0.86990000000000001"/>
    <d v="2018-06-01T00:00:00"/>
    <d v="2018-06-28T00:00:00"/>
    <s v="Hit Target at 0.8855"/>
    <n v="95"/>
    <n v="27"/>
  </r>
  <r>
    <x v="2"/>
    <x v="1"/>
    <s v="long open"/>
    <n v="1.3245"/>
    <n v="1.4524999999999999"/>
    <n v="1.31"/>
    <d v="2018-06-26T00:00:00"/>
    <d v="2018-06-28T00:00:00"/>
    <s v="Stopped out at 1.3100"/>
    <n v="-145"/>
    <n v="2"/>
  </r>
  <r>
    <x v="12"/>
    <x v="10"/>
    <s v="short open"/>
    <n v="84.95"/>
    <n v="81"/>
    <n v="83.95"/>
    <d v="2018-06-13T00:00:00"/>
    <d v="2018-06-29T00:00:00"/>
    <s v="Hit Profit-Stop 83.95"/>
    <n v="100"/>
    <n v="16"/>
  </r>
  <r>
    <x v="23"/>
    <x v="5"/>
    <s v="short open"/>
    <n v="127.97"/>
    <n v="122"/>
    <n v="127.92"/>
    <d v="2018-06-25T00:00:00"/>
    <d v="2018-06-29T00:00:00"/>
    <s v="Hit Profit-Stop 127.92"/>
    <n v="5"/>
    <n v="4"/>
  </r>
  <r>
    <x v="9"/>
    <x v="1"/>
    <s v="short open"/>
    <n v="81.150000000000006"/>
    <n v="77.5"/>
    <n v="82.1"/>
    <d v="2018-06-28T00:00:00"/>
    <d v="2018-07-02T00:00:00"/>
    <s v="Stopped out at 82.10"/>
    <n v="-95"/>
    <n v="4"/>
  </r>
  <r>
    <x v="0"/>
    <x v="0"/>
    <s v="long limit"/>
    <n v="1.1399999999999999"/>
    <n v="0"/>
    <n v="1.1299999999999999"/>
    <d v="2018-06-29T00:00:00"/>
    <d v="2018-07-04T00:00:00"/>
    <s v="Canceled"/>
    <n v="0"/>
    <n v="5"/>
  </r>
  <r>
    <x v="21"/>
    <x v="5"/>
    <s v="short open"/>
    <n v="145.56"/>
    <n v="140"/>
    <n v="146.5"/>
    <d v="2018-06-22T00:00:00"/>
    <d v="2018-07-05T00:00:00"/>
    <s v="Stopped out at 146.50"/>
    <n v="-94"/>
    <n v="13"/>
  </r>
  <r>
    <x v="4"/>
    <x v="5"/>
    <s v="short open"/>
    <n v="0.74399999999999999"/>
    <n v="0.68"/>
    <n v="0.745"/>
    <d v="2018-06-22T00:00:00"/>
    <d v="2018-07-09T00:00:00"/>
    <s v="Stopped out at 0.7450"/>
    <n v="-10"/>
    <n v="17"/>
  </r>
  <r>
    <x v="0"/>
    <x v="0"/>
    <s v="long open"/>
    <n v="1.1625000000000001"/>
    <n v="1.1815"/>
    <n v="1.1745000000000001"/>
    <d v="2018-07-02T00:00:00"/>
    <d v="2018-07-09T00:00:00"/>
    <s v="Hit Profit-Stop 1.1745"/>
    <n v="120"/>
    <n v="7"/>
  </r>
  <r>
    <x v="2"/>
    <x v="0"/>
    <s v="short open"/>
    <n v="1.3205"/>
    <n v="1.302"/>
    <n v="1.3320000000000001"/>
    <d v="2018-07-03T00:00:00"/>
    <d v="2018-07-09T00:00:00"/>
    <s v="Stopped out at 1.3320"/>
    <n v="-115"/>
    <n v="6"/>
  </r>
  <r>
    <x v="14"/>
    <x v="9"/>
    <s v="long open"/>
    <n v="1.5495000000000001"/>
    <n v="1.619"/>
    <n v="1.57"/>
    <d v="2018-06-08T00:00:00"/>
    <d v="2018-07-10T00:00:00"/>
    <s v="Hit Profit-Stop 1.5700"/>
    <n v="205"/>
    <n v="32"/>
  </r>
  <r>
    <x v="3"/>
    <x v="0"/>
    <s v="short open"/>
    <n v="110.65"/>
    <n v="109.7"/>
    <n v="111.05"/>
    <d v="2018-07-04T00:00:00"/>
    <d v="2018-07-10T00:00:00"/>
    <s v="Stopped out at 111.05"/>
    <n v="-39.999999999999147"/>
    <n v="6"/>
  </r>
  <r>
    <x v="23"/>
    <x v="4"/>
    <s v="short open"/>
    <n v="129"/>
    <n v="124.62"/>
    <n v="130.87"/>
    <d v="2018-06-11T00:00:00"/>
    <d v="2018-07-11T00:00:00"/>
    <s v="Stopped out at 130.87"/>
    <n v="-187"/>
    <n v="30"/>
  </r>
  <r>
    <x v="0"/>
    <x v="0"/>
    <s v="long open"/>
    <n v="1.1719999999999999"/>
    <n v="1.1839999999999999"/>
    <n v="1.1675"/>
    <d v="2018-07-11T00:00:00"/>
    <d v="2018-07-11T00:00:00"/>
    <s v="Stopped out at 1.1675"/>
    <n v="-45"/>
    <n v="0"/>
  </r>
  <r>
    <x v="3"/>
    <x v="8"/>
    <s v="short open"/>
    <n v="110"/>
    <n v="105"/>
    <n v="112.1"/>
    <d v="2018-05-25T00:00:00"/>
    <d v="2018-07-11T00:00:00"/>
    <s v="Stopped out at 112.10"/>
    <n v="-210"/>
    <n v="47"/>
  </r>
  <r>
    <x v="10"/>
    <x v="5"/>
    <s v="short open"/>
    <n v="1.1506000000000001"/>
    <n v="1.1200000000000001"/>
    <n v="1.1659999999999999"/>
    <d v="2018-06-22T00:00:00"/>
    <d v="2018-07-12T00:00:00"/>
    <s v="Stopped out at 1.1660"/>
    <n v="-154"/>
    <n v="20"/>
  </r>
  <r>
    <x v="1"/>
    <x v="2"/>
    <s v="short open"/>
    <n v="1.738"/>
    <n v="1.7"/>
    <n v="1.7379"/>
    <d v="2018-06-29T00:00:00"/>
    <d v="2018-07-12T00:00:00"/>
    <s v="Closed at market at 1.7379"/>
    <n v="0.99999999999988987"/>
    <n v="13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s v="THOMSON REUTERS IFR"/>
    <s v="long open"/>
    <n v="1.236"/>
    <n v="1.25"/>
    <n v="1.226"/>
    <d v="2018-03-08T00:00:00"/>
    <d v="2018-03-16T00:00:00"/>
    <s v="Stopped out at 1.2260 (S/T)"/>
    <n v="-100"/>
    <n v="8"/>
    <n v="0"/>
    <n v="1"/>
    <n v="1"/>
  </r>
  <r>
    <x v="0"/>
    <s v="CITI"/>
    <s v="long open"/>
    <n v="1.2335"/>
    <n v="1.26"/>
    <n v="1.2250000000000001"/>
    <d v="2018-03-13T00:00:00"/>
    <d v="2018-03-16T00:00:00"/>
    <s v="Closed at market at 1.2293 (TOTW-M/T)"/>
    <n v="-42"/>
    <n v="3"/>
    <n v="0"/>
    <n v="1"/>
    <n v="1"/>
  </r>
  <r>
    <x v="1"/>
    <s v="NOMURA"/>
    <s v="long open"/>
    <n v="1.7833000000000001"/>
    <n v="1.83"/>
    <n v="1.79"/>
    <d v="2018-03-06T00:00:00"/>
    <d v="2018-03-19T00:00:00"/>
    <s v="Hit Target at 1.8300 (M/T)"/>
    <n v="467"/>
    <n v="13"/>
    <n v="1"/>
    <n v="0"/>
    <n v="1"/>
  </r>
  <r>
    <x v="2"/>
    <s v="THOMSON REUTERS IFR"/>
    <s v="short open"/>
    <n v="1.3959999999999999"/>
    <n v="1.3714999999999999"/>
    <n v="1.4075"/>
    <d v="2018-03-13T00:00:00"/>
    <d v="2018-03-19T00:00:00"/>
    <s v="Stopped out at 1.4075 (M/T)"/>
    <n v="-115"/>
    <n v="6"/>
    <n v="0"/>
    <n v="1"/>
    <n v="1"/>
  </r>
  <r>
    <x v="3"/>
    <s v="THOMSON REUTERS IFR"/>
    <s v="short open"/>
    <n v="106.65"/>
    <n v="105.05"/>
    <n v="106.5"/>
    <d v="2018-03-07T00:00:00"/>
    <d v="2018-03-20T00:00:00"/>
    <s v="Hit Profit-Stop at 106.50 (S/T)"/>
    <n v="15"/>
    <n v="13"/>
    <n v="1"/>
    <n v="0"/>
    <n v="1"/>
  </r>
  <r>
    <x v="4"/>
    <s v="UOB"/>
    <s v="short open"/>
    <n v="0.77010000000000001"/>
    <n v="0.76"/>
    <n v="0.77700000000000002"/>
    <d v="2018-03-19T00:00:00"/>
    <d v="2018-03-21T00:00:00"/>
    <s v="Stopped out at 0.7770 (S/T)"/>
    <n v="-69"/>
    <n v="2"/>
    <n v="0"/>
    <n v="1"/>
    <n v="1"/>
  </r>
  <r>
    <x v="5"/>
    <s v="BARCLAYS"/>
    <s v="short open"/>
    <n v="0.72199999999999998"/>
    <n v="0.71299999999999997"/>
    <n v="0.72150000000000003"/>
    <d v="2018-03-19T00:00:00"/>
    <d v="2018-03-21T00:00:00"/>
    <s v="Hit Profit-Stop at 0.7215"/>
    <n v="5"/>
    <n v="2"/>
    <n v="1"/>
    <n v="0"/>
    <n v="1"/>
  </r>
  <r>
    <x v="6"/>
    <s v="MORGAN STANLEY"/>
    <s v="long open"/>
    <n v="1.9370000000000001"/>
    <n v="2.08"/>
    <n v="1.95"/>
    <d v="2018-03-19T00:00:00"/>
    <d v="2018-03-22T00:00:00"/>
    <s v="Hit Profit-Stop at 1.9500"/>
    <n v="130"/>
    <n v="3"/>
    <n v="1"/>
    <n v="0"/>
    <n v="1"/>
  </r>
  <r>
    <x v="2"/>
    <s v="CITI"/>
    <s v="long open"/>
    <n v="1.4"/>
    <n v="1.43"/>
    <n v="1.38"/>
    <d v="2018-03-19T00:00:00"/>
    <d v="2018-03-22T00:00:00"/>
    <s v="Closed at market at 1.4130 (TOTW-M/T)"/>
    <n v="130"/>
    <n v="3"/>
    <n v="1"/>
    <n v="0"/>
    <n v="1"/>
  </r>
  <r>
    <x v="2"/>
    <s v="THOMSON REUTERS IFR"/>
    <s v="short open"/>
    <n v="1.4065000000000001"/>
    <n v="0"/>
    <n v="1.4165000000000001"/>
    <d v="2018-03-20T00:00:00"/>
    <d v="2018-03-22T00:00:00"/>
    <s v="Stopped out at 1.4150"/>
    <n v="-85"/>
    <n v="2"/>
    <n v="0"/>
    <n v="1"/>
    <n v="1"/>
  </r>
  <r>
    <x v="5"/>
    <s v="BOFA MERRILL LYNCH"/>
    <s v="short open"/>
    <n v="0.73599999999999999"/>
    <n v="0.71"/>
    <n v="0.72399999999999998"/>
    <d v="2018-02-02T00:00:00"/>
    <d v="2018-03-22T00:00:00"/>
    <s v="Hit Profit-Stop at 0.7240"/>
    <n v="120"/>
    <n v="48"/>
    <n v="1"/>
    <n v="0"/>
    <n v="1"/>
  </r>
  <r>
    <x v="4"/>
    <s v="THOMSON REUTERS IFR"/>
    <s v="short open"/>
    <n v="0.77700000000000002"/>
    <n v="0.76549999999999996"/>
    <n v="0.77349999999999997"/>
    <d v="2018-03-16T00:00:00"/>
    <d v="2018-03-23T00:00:00"/>
    <s v="Hit Profit-Stop at 0.7735"/>
    <n v="35"/>
    <n v="7"/>
    <n v="1"/>
    <n v="0"/>
    <n v="1"/>
  </r>
  <r>
    <x v="7"/>
    <s v="CRÉDIT AGRICOLE"/>
    <s v="long open"/>
    <n v="1.3055000000000001"/>
    <n v="1.36"/>
    <n v="1.28"/>
    <d v="2018-02-22T00:00:00"/>
    <d v="2018-03-23T00:00:00"/>
    <s v="Closed at market at 1.3371"/>
    <n v="316"/>
    <n v="29"/>
    <n v="1"/>
    <n v="0"/>
    <n v="1"/>
  </r>
  <r>
    <x v="8"/>
    <s v="TD BANK"/>
    <s v="long open"/>
    <n v="1.0698000000000001"/>
    <n v="1.1120000000000001"/>
    <n v="1.06"/>
    <d v="2018-03-01T00:00:00"/>
    <d v="2018-03-26T00:00:00"/>
    <s v="Stopped out at 1.0600 (M/T)"/>
    <n v="-98"/>
    <n v="25"/>
    <n v="0"/>
    <n v="1"/>
    <n v="1"/>
  </r>
  <r>
    <x v="8"/>
    <s v="ANZ"/>
    <s v="long open"/>
    <n v="1.0768"/>
    <n v="1.1200000000000001"/>
    <n v="1.06"/>
    <d v="2018-02-07T00:00:00"/>
    <d v="2018-03-26T00:00:00"/>
    <s v="Stopped out at 1.0600 (M/T)"/>
    <n v="-168"/>
    <n v="47"/>
    <n v="0"/>
    <n v="1"/>
    <n v="1"/>
  </r>
  <r>
    <x v="9"/>
    <s v="BARCLAYS"/>
    <s v="short open"/>
    <n v="80.62"/>
    <n v="78"/>
    <n v="83.14"/>
    <d v="2018-03-26T00:00:00"/>
    <d v="2018-03-28T00:00:00"/>
    <s v="Closed at market at 81.89"/>
    <n v="-127"/>
    <n v="2"/>
    <n v="0"/>
    <n v="1"/>
    <n v="1"/>
  </r>
  <r>
    <x v="10"/>
    <s v="CRÉDIT AGRICOLE"/>
    <s v="long open"/>
    <n v="1.1512"/>
    <n v="1.18"/>
    <n v="1.1279999999999999"/>
    <d v="2018-02-12T00:00:00"/>
    <d v="2018-03-28T00:00:00"/>
    <s v="Hit Target at 1.1800 (M/T)"/>
    <n v="288"/>
    <n v="44"/>
    <n v="1"/>
    <n v="0"/>
    <n v="1"/>
  </r>
  <r>
    <x v="3"/>
    <s v="THOMSON REUTERS IFR"/>
    <s v="short open"/>
    <n v="105.9"/>
    <n v="104.6"/>
    <n v="106.68"/>
    <d v="2018-03-22T00:00:00"/>
    <d v="2018-03-28T00:00:00"/>
    <s v="Stopped out at 106.68"/>
    <n v="-78"/>
    <n v="6"/>
    <n v="0"/>
    <n v="1"/>
    <n v="1"/>
  </r>
  <r>
    <x v="11"/>
    <s v="CITI"/>
    <s v="short open"/>
    <n v="0.99450000000000005"/>
    <n v="0.97499999999999998"/>
    <n v="1.0049999999999999"/>
    <d v="2018-03-26T00:00:00"/>
    <d v="2018-03-29T00:00:00"/>
    <s v="Closed at market at 0.9919 (TOTW-M/T)"/>
    <n v="26"/>
    <n v="3"/>
    <n v="1"/>
    <n v="0"/>
    <n v="1"/>
  </r>
  <r>
    <x v="9"/>
    <s v="DEUTSCHE BANK"/>
    <s v="short open"/>
    <n v="83.75"/>
    <n v="80"/>
    <n v="86"/>
    <d v="2018-03-12T00:00:00"/>
    <d v="2018-03-29T00:00:00"/>
    <s v="Closed at market at 81.63"/>
    <n v="212"/>
    <n v="17"/>
    <n v="1"/>
    <n v="0"/>
    <n v="1"/>
  </r>
  <r>
    <x v="12"/>
    <s v="MORGAN STANLEY"/>
    <s v="long open"/>
    <n v="81.5"/>
    <n v="80.599999999999994"/>
    <n v="82"/>
    <d v="2018-03-26T00:00:00"/>
    <d v="2018-03-29T00:00:00"/>
    <s v="Closed at market at 82.33"/>
    <n v="83"/>
    <n v="3"/>
    <n v="1"/>
    <n v="0"/>
    <n v="1"/>
  </r>
  <r>
    <x v="13"/>
    <s v="MORGAN STANLEY"/>
    <s v="short open"/>
    <n v="115.57"/>
    <n v="105"/>
    <n v="113.7"/>
    <d v="2018-01-05T00:00:00"/>
    <d v="2018-03-29T00:00:00"/>
    <s v="Closed at market at 111.66"/>
    <n v="391"/>
    <n v="83"/>
    <n v="1"/>
    <n v="0"/>
    <n v="1"/>
  </r>
  <r>
    <x v="14"/>
    <s v="MORGAN STANLEY"/>
    <s v="long open"/>
    <n v="1.575"/>
    <n v="1.65"/>
    <n v="1.56"/>
    <d v="2018-02-02T00:00:00"/>
    <d v="2018-03-29T00:00:00"/>
    <s v="Closed at market at 1.6085"/>
    <n v="335"/>
    <n v="55"/>
    <n v="1"/>
    <n v="0"/>
    <n v="1"/>
  </r>
  <r>
    <x v="2"/>
    <s v="THOMSON REUTERS IFR"/>
    <s v="long open"/>
    <n v="1.411"/>
    <n v="1.4330000000000001"/>
    <n v="1.4059999999999999"/>
    <d v="2018-03-23T00:00:00"/>
    <d v="2018-03-29T00:00:00"/>
    <s v="Stopped out at 1.4060"/>
    <n v="-50"/>
    <n v="6"/>
    <n v="0"/>
    <n v="1"/>
    <n v="1"/>
  </r>
  <r>
    <x v="3"/>
    <s v="UOB"/>
    <s v="long open"/>
    <n v="106.64"/>
    <n v="107.9"/>
    <n v="105.7"/>
    <d v="2018-03-29T00:00:00"/>
    <d v="2018-04-02T00:00:00"/>
    <s v="Stopped out at 105.70"/>
    <n v="-94"/>
    <n v="4"/>
    <n v="0"/>
    <n v="1"/>
    <n v="1"/>
  </r>
  <r>
    <x v="0"/>
    <s v="THOMSON REUTERS IFR"/>
    <s v="long open"/>
    <n v="1.2350000000000001"/>
    <n v="1.2470000000000001"/>
    <n v="1.228"/>
    <d v="2018-03-23T00:00:00"/>
    <d v="2018-04-03T00:00:00"/>
    <s v="Stopped out at 1.2280"/>
    <n v="-70"/>
    <n v="11"/>
    <n v="0"/>
    <n v="1"/>
    <n v="1"/>
  </r>
  <r>
    <x v="4"/>
    <s v="THOMSON REUTERS IFR"/>
    <s v="short limit"/>
    <n v="0.78749999999999998"/>
    <n v="0"/>
    <n v="0.79749999999999999"/>
    <d v="2018-03-23T00:00:00"/>
    <d v="2018-04-04T00:00:00"/>
    <s v="Canceled"/>
    <n v="0"/>
    <n v="12"/>
    <n v="0"/>
    <n v="0"/>
    <n v="0"/>
  </r>
  <r>
    <x v="14"/>
    <s v="JP MORGAN"/>
    <s v="long open"/>
    <n v="1.5880000000000001"/>
    <n v="0"/>
    <n v="1.59"/>
    <d v="2018-03-05T00:00:00"/>
    <d v="2018-04-04T00:00:00"/>
    <s v="Closed at market at 1.5981"/>
    <n v="101"/>
    <n v="30"/>
    <n v="1"/>
    <n v="0"/>
    <n v="1"/>
  </r>
  <r>
    <x v="2"/>
    <s v="THOMSON REUTERS IFR"/>
    <s v="long open"/>
    <n v="1.4075"/>
    <n v="1.4235"/>
    <n v="1.3995"/>
    <d v="2018-04-03T00:00:00"/>
    <d v="2018-04-05T00:00:00"/>
    <s v="Stopped out at 1.3995"/>
    <n v="-80"/>
    <n v="2"/>
    <n v="0"/>
    <n v="1"/>
    <n v="1"/>
  </r>
  <r>
    <x v="15"/>
    <s v="MORGAN STANLEY"/>
    <s v="short open"/>
    <n v="1.5885"/>
    <n v="1.51"/>
    <n v="1.5685"/>
    <d v="2018-04-02T00:00:00"/>
    <d v="2018-04-06T00:00:00"/>
    <s v="Closed at market at 1.5630"/>
    <n v="255"/>
    <n v="4"/>
    <n v="1"/>
    <n v="0"/>
    <n v="1"/>
  </r>
  <r>
    <x v="3"/>
    <s v="THOMSON REUTERS IFR"/>
    <s v="long open"/>
    <n v="106.3"/>
    <n v="107.95"/>
    <n v="106.95"/>
    <d v="2018-04-04T00:00:00"/>
    <d v="2018-04-06T00:00:00"/>
    <s v="Hit Profit-Stop at 106.95"/>
    <n v="65"/>
    <n v="2"/>
    <n v="1"/>
    <n v="0"/>
    <n v="1"/>
  </r>
  <r>
    <x v="13"/>
    <s v="DEUTSCHE BANK"/>
    <s v="short open"/>
    <n v="115.88"/>
    <n v="108"/>
    <n v="111.84"/>
    <d v="2018-01-09T00:00:00"/>
    <d v="2018-04-09T00:00:00"/>
    <s v="Hit Profit-Stop at 111.84"/>
    <n v="404"/>
    <n v="90"/>
    <n v="1"/>
    <n v="0"/>
    <n v="1"/>
  </r>
  <r>
    <x v="2"/>
    <s v="THOMSON REUTERS IFR"/>
    <s v="short open"/>
    <n v="1.409"/>
    <n v="1.385"/>
    <n v="1.4159999999999999"/>
    <d v="2018-04-05T00:00:00"/>
    <d v="2018-04-09T00:00:00"/>
    <s v="Stopped out at 1.4160"/>
    <n v="-70"/>
    <n v="4"/>
    <n v="0"/>
    <n v="1"/>
    <n v="1"/>
  </r>
  <r>
    <x v="16"/>
    <s v="JP MORGAN"/>
    <s v="short open"/>
    <n v="0.75249999999999995"/>
    <n v="0.70499999999999996"/>
    <n v="0.74250000000000005"/>
    <d v="2017-12-05T00:00:00"/>
    <d v="2018-04-10T00:00:00"/>
    <s v="Hit Profit-Stop at 0.7425"/>
    <n v="100"/>
    <n v="126"/>
    <n v="1"/>
    <n v="0"/>
    <n v="1"/>
  </r>
  <r>
    <x v="0"/>
    <s v="THOMSON REUTERS IFR"/>
    <s v="long open"/>
    <n v="1.222"/>
    <n v="1.2344999999999999"/>
    <n v="1.2150000000000001"/>
    <d v="2018-04-04T00:00:00"/>
    <d v="2018-04-10T00:00:00"/>
    <s v="Hit Target at 1.2345"/>
    <n v="125"/>
    <n v="6"/>
    <n v="1"/>
    <n v="0"/>
    <n v="1"/>
  </r>
  <r>
    <x v="2"/>
    <s v="BOFA MERRILL LYNCH"/>
    <s v="long open"/>
    <n v="1.3995"/>
    <n v="1.44"/>
    <n v="1.405"/>
    <d v="2018-04-05T00:00:00"/>
    <d v="2018-04-11T00:00:00"/>
    <s v="Closed at market at 1.4195"/>
    <n v="200"/>
    <n v="6"/>
    <n v="1"/>
    <n v="0"/>
    <n v="1"/>
  </r>
  <r>
    <x v="17"/>
    <s v="THOMSON REUTERS IFR"/>
    <s v="short open"/>
    <n v="0.879"/>
    <n v="0"/>
    <n v="0.88900000000000001"/>
    <d v="2018-03-15T00:00:00"/>
    <d v="2018-04-12T00:00:00"/>
    <s v="Closed at market at 0.8668"/>
    <n v="122"/>
    <n v="28"/>
    <n v="1"/>
    <n v="0"/>
    <n v="1"/>
  </r>
  <r>
    <x v="11"/>
    <s v="CITI"/>
    <s v="short open"/>
    <n v="0.98"/>
    <n v="0.96250000000000002"/>
    <n v="0.99299999999999999"/>
    <d v="2018-04-09T00:00:00"/>
    <d v="2018-04-13T00:00:00"/>
    <s v="Closed at market at 0.9792"/>
    <n v="8"/>
    <n v="4"/>
    <n v="1"/>
    <n v="0"/>
    <n v="1"/>
  </r>
  <r>
    <x v="4"/>
    <s v="THOMSON REUTERS IFR"/>
    <s v="long open"/>
    <n v="0.76900000000000002"/>
    <n v="0.78249999999999997"/>
    <n v="0.77700000000000002"/>
    <d v="2018-04-06T00:00:00"/>
    <d v="2018-04-13T00:00:00"/>
    <s v="Hit Profit-Stop at 0.7770"/>
    <n v="80"/>
    <n v="7"/>
    <n v="1"/>
    <n v="0"/>
    <n v="1"/>
  </r>
  <r>
    <x v="0"/>
    <s v="BARCLAYS"/>
    <s v="short open"/>
    <n v="1.2264999999999999"/>
    <n v="1.1948000000000001"/>
    <n v="1.2444"/>
    <d v="2018-04-09T00:00:00"/>
    <d v="2018-04-13T00:00:00"/>
    <s v="Closed at market at 1.2334"/>
    <n v="-69"/>
    <n v="4"/>
    <n v="0"/>
    <n v="1"/>
    <n v="1"/>
  </r>
  <r>
    <x v="18"/>
    <s v="MORGAN STANLEY"/>
    <s v="short open"/>
    <n v="0.93300000000000005"/>
    <n v="0.88"/>
    <n v="0.94299999999999995"/>
    <d v="2018-03-23T00:00:00"/>
    <d v="2018-04-13T00:00:00"/>
    <s v="Closed at market at 0.9289"/>
    <n v="41"/>
    <n v="21"/>
    <n v="1"/>
    <n v="0"/>
    <n v="1"/>
  </r>
  <r>
    <x v="19"/>
    <s v="CITI"/>
    <s v="long open"/>
    <n v="77.34"/>
    <n v="79.349999999999994"/>
    <n v="76.099999999999994"/>
    <d v="2018-04-04T00:00:00"/>
    <d v="2018-04-13T00:00:00"/>
    <s v="Hit Target at 79.35"/>
    <n v="201"/>
    <n v="9"/>
    <n v="1"/>
    <n v="0"/>
    <n v="1"/>
  </r>
  <r>
    <x v="3"/>
    <s v="THOMSON REUTERS IFR"/>
    <s v="short limit"/>
    <n v="109.3"/>
    <n v="0"/>
    <n v="110.3"/>
    <d v="2018-04-13T00:00:00"/>
    <d v="2018-04-16T00:00:00"/>
    <s v="Canceled"/>
    <n v="0"/>
    <n v="3"/>
    <n v="0"/>
    <n v="0"/>
    <n v="0"/>
  </r>
  <r>
    <x v="0"/>
    <s v="THOMSON REUTERS IFR"/>
    <s v="long open"/>
    <n v="1.2304999999999999"/>
    <n v="1.2475000000000001"/>
    <n v="1.2344999999999999"/>
    <d v="2018-04-10T00:00:00"/>
    <d v="2018-04-17T00:00:00"/>
    <s v="Hit Profit-Stop at 1.2345"/>
    <n v="40"/>
    <n v="7"/>
    <n v="1"/>
    <n v="0"/>
    <n v="1"/>
  </r>
  <r>
    <x v="2"/>
    <s v="THOMSON REUTERS IFR"/>
    <s v="short open"/>
    <n v="1.4239999999999999"/>
    <n v="1.4045000000000001"/>
    <n v="1.4365000000000001"/>
    <d v="2018-04-09T00:00:00"/>
    <d v="2018-04-17T00:00:00"/>
    <s v="Stopped out at 1.4365"/>
    <n v="-125"/>
    <n v="8"/>
    <n v="0"/>
    <n v="1"/>
    <n v="1"/>
  </r>
  <r>
    <x v="17"/>
    <s v="TD BANK"/>
    <s v="short open"/>
    <n v="0.875"/>
    <n v="0.83499999999999996"/>
    <n v="0.88"/>
    <d v="2018-02-08T00:00:00"/>
    <d v="2018-04-18T00:00:00"/>
    <s v="Closed at market at 0.8705"/>
    <n v="45"/>
    <n v="69"/>
    <n v="1"/>
    <n v="0"/>
    <n v="1"/>
  </r>
  <r>
    <x v="10"/>
    <s v="NOMURA"/>
    <s v="long open"/>
    <n v="1.1704000000000001"/>
    <n v="1.2"/>
    <n v="1.198"/>
    <d v="2018-03-16T00:00:00"/>
    <d v="2018-04-19T00:00:00"/>
    <s v="Hit Profit-Stop at 1.1980"/>
    <n v="276"/>
    <n v="34"/>
    <n v="1"/>
    <n v="0"/>
    <n v="1"/>
  </r>
  <r>
    <x v="10"/>
    <s v="BNP PARIBAS"/>
    <s v="long open"/>
    <n v="1.1599999999999999"/>
    <n v="1.2"/>
    <n v="1.198"/>
    <d v="2018-02-14T00:00:00"/>
    <d v="2018-04-19T00:00:00"/>
    <s v="Hit Profit-Stop at 1.1980"/>
    <n v="380"/>
    <n v="64"/>
    <n v="1"/>
    <n v="0"/>
    <n v="1"/>
  </r>
  <r>
    <x v="10"/>
    <s v="DEUTSCHE BANK"/>
    <s v="long open"/>
    <n v="1.155"/>
    <n v="1.2"/>
    <n v="1.198"/>
    <d v="2018-01-29T00:00:00"/>
    <d v="2018-04-19T00:00:00"/>
    <s v="Hit Profit-Stop at 1.1980"/>
    <n v="430"/>
    <n v="80"/>
    <n v="1"/>
    <n v="0"/>
    <n v="1"/>
  </r>
  <r>
    <x v="17"/>
    <s v="THOMSON REUTERS IFR"/>
    <s v="short open"/>
    <n v="0.86650000000000005"/>
    <n v="0.84499999999999997"/>
    <n v="0.876"/>
    <d v="2018-04-12T00:00:00"/>
    <d v="2018-04-19T00:00:00"/>
    <s v="Stopped out at 0.8760"/>
    <n v="-95"/>
    <n v="7"/>
    <n v="0"/>
    <n v="1"/>
    <n v="1"/>
  </r>
  <r>
    <x v="17"/>
    <s v="CITI"/>
    <s v="short open"/>
    <n v="0.86450000000000005"/>
    <n v="0.84750000000000003"/>
    <n v="0.87250000000000005"/>
    <d v="2018-04-16T00:00:00"/>
    <d v="2018-04-19T00:00:00"/>
    <s v="Stopped out at 0.8725"/>
    <n v="-80"/>
    <n v="3"/>
    <n v="0"/>
    <n v="1"/>
    <n v="1"/>
  </r>
  <r>
    <x v="2"/>
    <s v="THOMSON REUTERS IFR"/>
    <s v="long open"/>
    <n v="1.425"/>
    <n v="1.44"/>
    <n v="1.4159999999999999"/>
    <d v="2018-04-17T00:00:00"/>
    <d v="2018-04-19T00:00:00"/>
    <s v="Stopped out at 1.4160"/>
    <n v="-90"/>
    <n v="2"/>
    <n v="0"/>
    <n v="1"/>
    <n v="1"/>
  </r>
  <r>
    <x v="20"/>
    <s v="MORGAN STANLEY"/>
    <s v="long open"/>
    <n v="0.76449999999999996"/>
    <n v="0.79349999999999998"/>
    <n v="0.752"/>
    <d v="2018-04-13T00:00:00"/>
    <d v="2018-04-20T00:00:00"/>
    <s v="Closed at market at 0.7666"/>
    <n v="21"/>
    <n v="7"/>
    <n v="1"/>
    <n v="0"/>
    <n v="1"/>
  </r>
  <r>
    <x v="20"/>
    <s v="MORGAN STANLEY"/>
    <s v="long open"/>
    <n v="0.76170000000000004"/>
    <n v="0.79"/>
    <n v="0.75"/>
    <d v="2018-04-16T00:00:00"/>
    <d v="2018-04-20T00:00:00"/>
    <s v="Closed at market at 0.7666"/>
    <n v="49"/>
    <n v="4"/>
    <n v="1"/>
    <n v="0"/>
    <n v="1"/>
  </r>
  <r>
    <x v="0"/>
    <s v="THOMSON REUTERS IFR"/>
    <s v="long open"/>
    <n v="1.2335"/>
    <n v="1.2415"/>
    <n v="1.2290000000000001"/>
    <d v="2018-04-18T00:00:00"/>
    <d v="2018-04-20T00:00:00"/>
    <s v="Stopped out at 1.2290"/>
    <n v="-45"/>
    <n v="2"/>
    <n v="0"/>
    <n v="1"/>
    <n v="1"/>
  </r>
  <r>
    <x v="6"/>
    <s v="BARCLAYS"/>
    <s v="long limit"/>
    <n v="1.9275"/>
    <n v="2"/>
    <n v="1.905"/>
    <d v="2018-04-16T00:00:00"/>
    <d v="2018-04-20T00:00:00"/>
    <s v="Canceled"/>
    <n v="0"/>
    <n v="4"/>
    <n v="0"/>
    <n v="0"/>
    <n v="0"/>
  </r>
  <r>
    <x v="5"/>
    <s v="DEUTSCHE BANK"/>
    <s v="short open"/>
    <n v="0.73640000000000005"/>
    <n v="0.71850000000000003"/>
    <n v="0.752"/>
    <d v="2018-04-17T00:00:00"/>
    <d v="2018-04-23T00:00:00"/>
    <s v="Hit Target at 0.7185"/>
    <n v="179"/>
    <n v="6"/>
    <n v="1"/>
    <n v="0"/>
    <n v="1"/>
  </r>
  <r>
    <x v="0"/>
    <s v="THOMSON REUTERS IFR"/>
    <s v="long open"/>
    <n v="1.2255"/>
    <n v="1.2395"/>
    <n v="1.2195"/>
    <d v="2018-04-23T00:00:00"/>
    <d v="2018-04-24T00:00:00"/>
    <s v="Stopped out at 1.2195"/>
    <n v="-60"/>
    <n v="1"/>
    <n v="0"/>
    <n v="1"/>
    <n v="1"/>
  </r>
  <r>
    <x v="14"/>
    <s v="CITI"/>
    <s v="long open"/>
    <n v="1.6"/>
    <n v="1.6325000000000001"/>
    <n v="1.5825"/>
    <d v="2018-04-23T00:00:00"/>
    <d v="2018-04-25T00:00:00"/>
    <s v="Closed at market at 1.6114"/>
    <n v="114"/>
    <n v="2"/>
    <n v="1"/>
    <n v="0"/>
    <n v="1"/>
  </r>
  <r>
    <x v="17"/>
    <s v="THOMSON REUTERS IFR"/>
    <s v="short open"/>
    <n v="0.879"/>
    <n v="0.871"/>
    <n v="0.88300000000000001"/>
    <d v="2018-04-19T00:00:00"/>
    <d v="2018-04-25T00:00:00"/>
    <s v="Closed at market at 0.8733"/>
    <n v="57"/>
    <n v="6"/>
    <n v="1"/>
    <n v="0"/>
    <n v="1"/>
  </r>
  <r>
    <x v="0"/>
    <s v="THOMSON REUTERS IFR"/>
    <s v="short limit"/>
    <n v="1.2144999999999999"/>
    <n v="0"/>
    <n v="1.2244999999999999"/>
    <d v="2018-04-26T00:00:00"/>
    <d v="2018-04-26T00:00:00"/>
    <s v="Canceled"/>
    <n v="0"/>
    <n v="0"/>
    <n v="0"/>
    <n v="0"/>
    <n v="0"/>
  </r>
  <r>
    <x v="4"/>
    <s v="MORGAN STANLEY"/>
    <s v="short open"/>
    <n v="0.76449999999999996"/>
    <n v="0.71599999999999997"/>
    <n v="0.78200000000000003"/>
    <d v="2018-04-23T00:00:00"/>
    <d v="2018-04-27T00:00:00"/>
    <s v="Closed at market at 0.7556"/>
    <n v="89"/>
    <n v="4"/>
    <n v="1"/>
    <n v="0"/>
    <n v="1"/>
  </r>
  <r>
    <x v="3"/>
    <s v="THOMSON REUTERS IFR"/>
    <s v="long open"/>
    <n v="109.05"/>
    <n v="110.95"/>
    <n v="108.95"/>
    <d v="2018-04-18T00:00:00"/>
    <d v="2018-04-27T00:00:00"/>
    <s v="Closed at market at 109.08"/>
    <n v="3"/>
    <n v="9"/>
    <n v="1"/>
    <n v="0"/>
    <n v="1"/>
  </r>
  <r>
    <x v="17"/>
    <s v="CREDIT SUISSE"/>
    <s v="short open"/>
    <n v="0.874"/>
    <n v="0.84"/>
    <n v="0.89"/>
    <d v="2018-04-04T00:00:00"/>
    <d v="2018-04-30T00:00:00"/>
    <s v="Closed at market at 0.8799"/>
    <n v="-59"/>
    <n v="26"/>
    <n v="0"/>
    <n v="1"/>
    <n v="1"/>
  </r>
  <r>
    <x v="17"/>
    <s v="THOMSON REUTERS IFR"/>
    <s v="short open"/>
    <n v="0.87250000000000005"/>
    <n v="0.86799999999999999"/>
    <n v="0.88249999999999995"/>
    <d v="2018-04-26T00:00:00"/>
    <d v="2018-04-30T00:00:00"/>
    <s v="Stopped out at 0.8825"/>
    <n v="-100"/>
    <n v="4"/>
    <n v="0"/>
    <n v="1"/>
    <n v="1"/>
  </r>
  <r>
    <x v="0"/>
    <s v="THOMSON REUTERS IFR"/>
    <s v="long open"/>
    <n v="1.2110000000000001"/>
    <n v="1.2235"/>
    <n v="1.2050000000000001"/>
    <d v="2018-04-27T00:00:00"/>
    <d v="2018-05-01T00:00:00"/>
    <s v="Stopped out at 1.2050"/>
    <n v="-60"/>
    <n v="4"/>
    <n v="0"/>
    <n v="1"/>
    <n v="1"/>
  </r>
  <r>
    <x v="7"/>
    <s v="NOMURA"/>
    <s v="long open"/>
    <n v="1.37"/>
    <n v="1.41"/>
    <n v="1.3540000000000001"/>
    <d v="2018-04-25T00:00:00"/>
    <d v="2018-05-01T00:00:00"/>
    <s v="Stopped out at 1.3540"/>
    <n v="-160"/>
    <n v="6"/>
    <n v="0"/>
    <n v="1"/>
    <n v="1"/>
  </r>
  <r>
    <x v="18"/>
    <s v="TD BANK"/>
    <s v="short open"/>
    <n v="0.93200000000000005"/>
    <n v="0.9"/>
    <n v="0.92"/>
    <d v="2018-04-09T00:00:00"/>
    <d v="2018-05-01T00:00:00"/>
    <s v="Closed at market at 0.9015"/>
    <n v="305"/>
    <n v="22"/>
    <n v="1"/>
    <n v="0"/>
    <n v="1"/>
  </r>
  <r>
    <x v="3"/>
    <s v="THOMSON REUTERS IFR"/>
    <s v="short open"/>
    <n v="109.25"/>
    <n v="108.15"/>
    <n v="109.7"/>
    <d v="2018-04-30T00:00:00"/>
    <d v="2018-05-01T00:00:00"/>
    <s v="Stopped out at 109.70"/>
    <n v="-45"/>
    <n v="1"/>
    <n v="0"/>
    <n v="1"/>
    <n v="1"/>
  </r>
  <r>
    <x v="17"/>
    <s v="THOMSON REUTERS IFR"/>
    <s v="long limit"/>
    <n v="0.87749999999999995"/>
    <n v="0"/>
    <n v="0.86750000000000005"/>
    <d v="2018-05-01T00:00:00"/>
    <d v="2018-05-02T00:00:00"/>
    <s v="Canceled"/>
    <n v="0"/>
    <n v="1"/>
    <n v="0"/>
    <n v="0"/>
    <n v="0"/>
  </r>
  <r>
    <x v="0"/>
    <s v="UOB"/>
    <s v="short open"/>
    <n v="1.2024999999999999"/>
    <n v="1.1915"/>
    <n v="1.2"/>
    <d v="2018-05-02T00:00:00"/>
    <d v="2018-05-02T00:00:00"/>
    <s v="Hit Profit-Stop at 1.2000"/>
    <n v="25"/>
    <n v="0"/>
    <n v="1"/>
    <n v="0"/>
    <n v="1"/>
  </r>
  <r>
    <x v="3"/>
    <s v="MORGAN STANLEY"/>
    <s v="long open"/>
    <n v="106.87"/>
    <n v="110"/>
    <n v="107"/>
    <d v="2018-03-29T00:00:00"/>
    <d v="2018-05-02T00:00:00"/>
    <s v="Hit Target at 110.00"/>
    <n v="313"/>
    <n v="34"/>
    <n v="1"/>
    <n v="0"/>
    <n v="1"/>
  </r>
  <r>
    <x v="3"/>
    <s v="THOMSON REUTERS IFR"/>
    <s v="short limit"/>
    <n v="109.3"/>
    <n v="0"/>
    <n v="110.3"/>
    <d v="2018-04-27T00:00:00"/>
    <d v="2018-05-03T00:00:00"/>
    <s v="Canceled"/>
    <n v="0"/>
    <n v="6"/>
    <n v="0"/>
    <n v="0"/>
    <n v="0"/>
  </r>
  <r>
    <x v="3"/>
    <s v="THOMSON REUTERS IFR"/>
    <s v="long limit"/>
    <n v="109.1"/>
    <n v="0"/>
    <n v="108.1"/>
    <d v="2018-05-01T00:00:00"/>
    <d v="2018-05-03T00:00:00"/>
    <s v="Canceled"/>
    <n v="0"/>
    <n v="2"/>
    <n v="0"/>
    <n v="0"/>
    <n v="0"/>
  </r>
  <r>
    <x v="10"/>
    <s v="BNP PARIBAS"/>
    <s v="long open"/>
    <n v="1.2004999999999999"/>
    <n v="1.24"/>
    <n v="1.1879999999999999"/>
    <d v="2018-04-19T00:00:00"/>
    <d v="2018-05-04T00:00:00"/>
    <s v="Closed at market at 1.1962"/>
    <n v="-43"/>
    <n v="15"/>
    <n v="0"/>
    <n v="1"/>
    <n v="1"/>
  </r>
  <r>
    <x v="0"/>
    <s v="THOMSON REUTERS IFR"/>
    <s v="short open"/>
    <n v="1.202"/>
    <n v="1.1919999999999999"/>
    <n v="1.202"/>
    <d v="2018-05-01T00:00:00"/>
    <d v="2018-05-04T00:00:00"/>
    <s v="Hit Target at 1.1920"/>
    <n v="100"/>
    <n v="3"/>
    <n v="1"/>
    <n v="0"/>
    <n v="1"/>
  </r>
  <r>
    <x v="21"/>
    <s v="MORGAN STANLEY"/>
    <s v="short open"/>
    <n v="150.19999999999999"/>
    <n v="144.19999999999999"/>
    <n v="150"/>
    <d v="2018-04-30T00:00:00"/>
    <d v="2018-05-04T00:00:00"/>
    <s v="Closed at market at 147.70"/>
    <n v="250"/>
    <n v="4"/>
    <n v="1"/>
    <n v="0"/>
    <n v="1"/>
  </r>
  <r>
    <x v="2"/>
    <s v="THOMSON REUTERS IFR"/>
    <s v="long open"/>
    <n v="1.3635999999999999"/>
    <n v="1.3875"/>
    <n v="1.3525"/>
    <d v="2018-05-02T00:00:00"/>
    <d v="2018-05-04T00:00:00"/>
    <s v="Stopped out at 1.3525"/>
    <n v="-111"/>
    <n v="2"/>
    <n v="0"/>
    <n v="1"/>
    <n v="1"/>
  </r>
  <r>
    <x v="4"/>
    <s v="THOMSON REUTERS IFR"/>
    <s v="short open"/>
    <n v="0.751"/>
    <n v="0.73350000000000004"/>
    <n v="0.74950000000000006"/>
    <d v="2018-04-19T00:00:00"/>
    <d v="2018-05-09T00:00:00"/>
    <s v="Closed at market at 0.7463"/>
    <n v="47"/>
    <n v="20"/>
    <n v="1"/>
    <n v="0"/>
    <n v="1"/>
  </r>
  <r>
    <x v="0"/>
    <s v="THOMSON REUTERS IFR"/>
    <s v="short open"/>
    <n v="1.1970000000000001"/>
    <n v="1.173"/>
    <n v="1.1875"/>
    <d v="2018-05-04T00:00:00"/>
    <d v="2018-05-09T00:00:00"/>
    <s v="Hit Profit-Stop at 1.1875"/>
    <n v="95"/>
    <n v="5"/>
    <n v="1"/>
    <n v="0"/>
    <n v="1"/>
  </r>
  <r>
    <x v="9"/>
    <s v="BARCLAYS"/>
    <s v="short open"/>
    <n v="82.3"/>
    <n v="80.5"/>
    <n v="83.1"/>
    <d v="2018-05-07T00:00:00"/>
    <d v="2018-05-10T00:00:00"/>
    <s v="Closed at market at 81.95"/>
    <n v="35"/>
    <n v="3"/>
    <n v="1"/>
    <n v="0"/>
    <n v="1"/>
  </r>
  <r>
    <x v="8"/>
    <s v="ANZ"/>
    <s v="long open"/>
    <n v="1.0508999999999999"/>
    <n v="1.08"/>
    <n v="1.0649999999999999"/>
    <d v="2018-04-12T00:00:00"/>
    <d v="2018-05-10T00:00:00"/>
    <s v="Hit Target at 1.0800"/>
    <n v="291"/>
    <n v="28"/>
    <n v="1"/>
    <n v="0"/>
    <n v="1"/>
  </r>
  <r>
    <x v="17"/>
    <s v="THOMSON REUTERS IFR"/>
    <s v="short open"/>
    <n v="0.876"/>
    <n v="0.86599999999999999"/>
    <n v="0.88049999999999995"/>
    <d v="2018-05-09T00:00:00"/>
    <d v="2018-05-10T00:00:00"/>
    <s v="Stopped out at 0.8805"/>
    <n v="-45"/>
    <n v="1"/>
    <n v="0"/>
    <n v="1"/>
    <n v="1"/>
  </r>
  <r>
    <x v="2"/>
    <s v="NOMURA"/>
    <s v="long open"/>
    <n v="1.3597999999999999"/>
    <n v="1.41"/>
    <n v="1.3480000000000001"/>
    <d v="2018-05-02T00:00:00"/>
    <d v="2018-05-10T00:00:00"/>
    <s v="Stopped out at 1.3480"/>
    <n v="-118"/>
    <n v="8"/>
    <n v="0"/>
    <n v="1"/>
    <n v="1"/>
  </r>
  <r>
    <x v="3"/>
    <s v="BNP PARIBAS"/>
    <s v="short open"/>
    <n v="109"/>
    <n v="105"/>
    <n v="110.3"/>
    <d v="2018-05-07T00:00:00"/>
    <d v="2018-05-15T00:00:00"/>
    <s v="Stopped out at 110.30"/>
    <n v="-130"/>
    <n v="8"/>
    <n v="0"/>
    <n v="1"/>
    <n v="1"/>
  </r>
  <r>
    <x v="2"/>
    <s v="BARCLAYS"/>
    <s v="long open"/>
    <n v="1.3548"/>
    <n v="1.3725000000000001"/>
    <n v="1.345"/>
    <d v="2018-05-14T00:00:00"/>
    <d v="2018-05-16T00:00:00"/>
    <s v="Closed at market at 1.3498"/>
    <n v="-50"/>
    <n v="2"/>
    <n v="0"/>
    <n v="1"/>
    <n v="1"/>
  </r>
  <r>
    <x v="21"/>
    <s v="MORGAN STANLEY"/>
    <s v="short open"/>
    <n v="148.44999999999999"/>
    <n v="146.30000000000001"/>
    <n v="149.6"/>
    <d v="2018-05-04T00:00:00"/>
    <d v="2018-05-17T00:00:00"/>
    <s v="Stopped out at 149.60"/>
    <n v="-115"/>
    <n v="13"/>
    <n v="0"/>
    <n v="1"/>
    <n v="1"/>
  </r>
  <r>
    <x v="3"/>
    <s v="THOMSON REUTERS IFR"/>
    <s v="long open"/>
    <n v="109.15"/>
    <n v="111.15"/>
    <n v="110.35"/>
    <d v="2018-05-03T00:00:00"/>
    <d v="2018-05-17T00:00:00"/>
    <s v="Closed at market at 110.77"/>
    <n v="162"/>
    <n v="14"/>
    <n v="1"/>
    <n v="0"/>
    <n v="1"/>
  </r>
  <r>
    <x v="8"/>
    <s v="MORGAN STANLEY"/>
    <s v="short limit"/>
    <n v="1.1200000000000001"/>
    <n v="1.08"/>
    <n v="1.1339999999999999"/>
    <d v="2018-05-11T00:00:00"/>
    <d v="2018-05-18T00:00:00"/>
    <s v="Canceled"/>
    <n v="0"/>
    <n v="7"/>
    <n v="0"/>
    <n v="0"/>
    <n v="0"/>
  </r>
  <r>
    <x v="4"/>
    <s v="MORGAN STANLEY"/>
    <s v="short open"/>
    <n v="0.77700000000000002"/>
    <n v="0.69"/>
    <n v="0.76500000000000001"/>
    <d v="2018-04-09T00:00:00"/>
    <d v="2018-05-18T00:00:00"/>
    <s v="Closed at market at 0.7514"/>
    <n v="256"/>
    <n v="39"/>
    <n v="1"/>
    <n v="0"/>
    <n v="1"/>
  </r>
  <r>
    <x v="13"/>
    <s v="MORGAN STANLEY"/>
    <s v="short open"/>
    <n v="109.11"/>
    <n v="104"/>
    <n v="110.7"/>
    <d v="2018-05-04T00:00:00"/>
    <d v="2018-05-18T00:00:00"/>
    <s v="Closed at market at 110.60"/>
    <n v="-149"/>
    <n v="14"/>
    <n v="0"/>
    <n v="1"/>
    <n v="1"/>
  </r>
  <r>
    <x v="5"/>
    <s v="JP MORGAN"/>
    <s v="short open"/>
    <n v="0.72219999999999995"/>
    <n v="0.67"/>
    <n v="0.69199999999999995"/>
    <d v="2018-03-05T00:00:00"/>
    <d v="2018-05-18T00:00:00"/>
    <s v="Hit Profit-Stop at 0.6920"/>
    <n v="302"/>
    <n v="74"/>
    <n v="1"/>
    <n v="0"/>
    <n v="1"/>
  </r>
  <r>
    <x v="12"/>
    <s v="TD BANK"/>
    <s v="short open"/>
    <n v="84.95"/>
    <n v="81.5"/>
    <n v="86.85"/>
    <d v="2018-05-07T00:00:00"/>
    <d v="2018-05-21T00:00:00"/>
    <s v="Stopped out at 86.85"/>
    <n v="-190"/>
    <n v="14"/>
    <n v="0"/>
    <n v="1"/>
    <n v="1"/>
  </r>
  <r>
    <x v="3"/>
    <s v="THOMSON REUTERS IFR"/>
    <s v="long limit"/>
    <n v="110.65"/>
    <n v="0"/>
    <n v="109.65"/>
    <d v="2018-05-17T00:00:00"/>
    <d v="2018-05-21T00:00:00"/>
    <s v="Canceled"/>
    <n v="0"/>
    <n v="4"/>
    <n v="0"/>
    <n v="0"/>
    <n v="0"/>
  </r>
  <r>
    <x v="17"/>
    <s v="THOMSON REUTERS IFR"/>
    <s v="short open"/>
    <n v="0.875"/>
    <n v="0.86499999999999999"/>
    <n v="0.87849999999999995"/>
    <d v="2018-05-15T00:00:00"/>
    <d v="2018-05-22T00:00:00"/>
    <s v="Stopped out at 0.8785"/>
    <n v="-35"/>
    <n v="7"/>
    <n v="0"/>
    <n v="1"/>
    <n v="1"/>
  </r>
  <r>
    <x v="22"/>
    <s v="CITI"/>
    <s v="long open"/>
    <n v="1.2849999999999999"/>
    <n v="1.3115000000000001"/>
    <n v="1.2749999999999999"/>
    <d v="2018-05-22T00:00:00"/>
    <d v="2018-05-22T00:00:00"/>
    <s v="Stopped out at 1.2750"/>
    <n v="-100"/>
    <n v="0"/>
    <n v="0"/>
    <n v="1"/>
    <n v="1"/>
  </r>
  <r>
    <x v="4"/>
    <s v="THOMSON REUTERS IFR"/>
    <s v="long open"/>
    <n v="0.749"/>
    <n v="0.76500000000000001"/>
    <n v="0.75549999999999995"/>
    <d v="2018-05-10T00:00:00"/>
    <d v="2018-05-23T00:00:00"/>
    <s v="Hit Profit-Stop 0.7555"/>
    <n v="65"/>
    <n v="13"/>
    <n v="1"/>
    <n v="0"/>
    <n v="1"/>
  </r>
  <r>
    <x v="10"/>
    <s v="JP MORGAN"/>
    <s v="short open"/>
    <n v="1.1964999999999999"/>
    <n v="1.1499999999999999"/>
    <n v="1.165"/>
    <d v="2018-05-07T00:00:00"/>
    <d v="2018-05-23T00:00:00"/>
    <s v="Hit Profit-Stop 1.1650"/>
    <n v="315"/>
    <n v="16"/>
    <n v="1"/>
    <n v="0"/>
    <n v="1"/>
  </r>
  <r>
    <x v="3"/>
    <s v="CITI"/>
    <s v="long open"/>
    <n v="109.25"/>
    <n v="112.3"/>
    <n v="110.25"/>
    <d v="2018-05-11T00:00:00"/>
    <d v="2018-05-23T00:00:00"/>
    <s v="Hit Profit-Stop 110.25"/>
    <n v="100"/>
    <n v="12"/>
    <n v="1"/>
    <n v="0"/>
    <n v="1"/>
  </r>
  <r>
    <x v="4"/>
    <s v="THOMSON REUTERS IFR"/>
    <s v="long limit"/>
    <n v="0.749"/>
    <n v="0"/>
    <n v="0.73899999999999999"/>
    <d v="2018-05-23T00:00:00"/>
    <d v="2018-05-24T00:00:00"/>
    <s v="Canceled"/>
    <n v="0"/>
    <n v="1"/>
    <n v="0"/>
    <n v="0"/>
    <n v="0"/>
  </r>
  <r>
    <x v="22"/>
    <s v="MORGAN STANLEY"/>
    <s v="long limit"/>
    <n v="1.2649999999999999"/>
    <n v="1.31"/>
    <n v="1.2509999999999999"/>
    <d v="2018-05-11T00:00:00"/>
    <d v="2018-05-25T00:00:00"/>
    <s v="Canceled"/>
    <n v="0"/>
    <n v="14"/>
    <n v="0"/>
    <n v="0"/>
    <n v="0"/>
  </r>
  <r>
    <x v="23"/>
    <s v="CREDIT SUISSE"/>
    <s v="short open"/>
    <n v="128.75"/>
    <n v="125.82"/>
    <n v="130.5"/>
    <d v="2018-05-23T00:00:00"/>
    <d v="2018-05-29T00:00:00"/>
    <s v="Hit Target at 125.82"/>
    <n v="293"/>
    <n v="6"/>
    <n v="1"/>
    <n v="0"/>
    <n v="1"/>
  </r>
  <r>
    <x v="0"/>
    <s v="BOFA MERRILL LYNCH"/>
    <s v="short open"/>
    <n v="1.2344999999999999"/>
    <n v="1.1499999999999999"/>
    <n v="1.19"/>
    <d v="2018-04-17T00:00:00"/>
    <d v="2018-05-29T00:00:00"/>
    <s v="Closed at market at 1.1574"/>
    <n v="771"/>
    <n v="42"/>
    <n v="1"/>
    <n v="0"/>
    <n v="1"/>
  </r>
  <r>
    <x v="0"/>
    <s v="THOMSON REUTERS IFR"/>
    <s v="short open"/>
    <n v="1.1779999999999999"/>
    <n v="1.1579999999999999"/>
    <n v="1.1735"/>
    <d v="2018-05-11T00:00:00"/>
    <d v="2018-05-29T00:00:00"/>
    <s v="Hit Target at 1.1580"/>
    <n v="200"/>
    <n v="18"/>
    <n v="1"/>
    <n v="0"/>
    <n v="1"/>
  </r>
  <r>
    <x v="22"/>
    <s v="GOLDMAN SACHS"/>
    <s v="short limit"/>
    <n v="1.3105"/>
    <n v="1.18"/>
    <n v="1.33"/>
    <d v="2018-05-25T00:00:00"/>
    <d v="2018-05-29T00:00:00"/>
    <s v="Canceled"/>
    <n v="0"/>
    <n v="4"/>
    <n v="0"/>
    <n v="0"/>
    <n v="0"/>
  </r>
  <r>
    <x v="17"/>
    <s v="THOMSON REUTERS IFR"/>
    <s v="short limit"/>
    <n v="0.87350000000000005"/>
    <n v="0"/>
    <n v="0.88349999999999995"/>
    <d v="2018-05-28T00:00:00"/>
    <d v="2018-05-30T00:00:00"/>
    <s v="Canceled"/>
    <n v="0"/>
    <n v="2"/>
    <n v="0"/>
    <n v="0"/>
    <n v="0"/>
  </r>
  <r>
    <x v="0"/>
    <s v="THOMSON REUTERS IFR"/>
    <s v="short open"/>
    <n v="1.159"/>
    <n v="1.1435"/>
    <n v="1.1700999999999999"/>
    <d v="2018-05-29T00:00:00"/>
    <d v="2018-05-31T00:00:00"/>
    <s v="Stopped out at 1.1701"/>
    <n v="-111"/>
    <n v="2"/>
    <n v="0"/>
    <n v="1"/>
    <n v="1"/>
  </r>
  <r>
    <x v="17"/>
    <s v="THOMSON REUTERS IFR"/>
    <s v="long open"/>
    <n v="0.876"/>
    <n v="0"/>
    <n v="0.86599999999999999"/>
    <d v="2018-05-30T00:00:00"/>
    <d v="2018-06-01T00:00:00"/>
    <s v="Hit Profit-Stop 0.8799"/>
    <n v="39"/>
    <n v="2"/>
    <n v="1"/>
    <n v="0"/>
    <n v="1"/>
  </r>
  <r>
    <x v="4"/>
    <s v="THOMSON REUTERS IFR"/>
    <s v="short open"/>
    <n v="0.754"/>
    <n v="0.74150000000000005"/>
    <n v="0.76249999999999996"/>
    <d v="2018-05-29T00:00:00"/>
    <d v="2018-06-04T00:00:00"/>
    <s v="Stopped out at 0.7625"/>
    <n v="-85"/>
    <n v="6"/>
    <n v="0"/>
    <n v="1"/>
    <n v="1"/>
  </r>
  <r>
    <x v="23"/>
    <s v="CITI"/>
    <s v="short open"/>
    <n v="126.3"/>
    <n v="126"/>
    <n v="128.25"/>
    <d v="2018-05-29T00:00:00"/>
    <d v="2018-06-04T00:00:00"/>
    <s v="Stopped out at 128.25"/>
    <n v="-195"/>
    <n v="6"/>
    <n v="0"/>
    <n v="1"/>
    <n v="1"/>
  </r>
  <r>
    <x v="3"/>
    <s v="THOMSON REUTERS IFR"/>
    <s v="short open"/>
    <n v="109.05"/>
    <n v="107.2"/>
    <n v="109.85"/>
    <d v="2018-05-21T00:00:00"/>
    <d v="2018-06-04T00:00:00"/>
    <s v="Stopped out at 109.85"/>
    <n v="-80"/>
    <n v="14"/>
    <n v="0"/>
    <n v="1"/>
    <n v="1"/>
  </r>
  <r>
    <x v="22"/>
    <s v="MORGAN STANLEY"/>
    <s v="short open"/>
    <n v="1.2923"/>
    <n v="1.22"/>
    <n v="1.3049999999999999"/>
    <d v="2018-06-04T00:00:00"/>
    <d v="2018-06-05T00:00:00"/>
    <s v="Stopped out at 1.3050"/>
    <n v="-127"/>
    <n v="1"/>
    <n v="0"/>
    <n v="1"/>
    <n v="1"/>
  </r>
  <r>
    <x v="0"/>
    <s v="MORGAN STANLEY"/>
    <s v="short open"/>
    <n v="1.2107000000000001"/>
    <n v="1.1499999999999999"/>
    <n v="1.177"/>
    <d v="2018-04-27T00:00:00"/>
    <d v="2018-06-06T00:00:00"/>
    <s v="Closed at market at 1.1730"/>
    <n v="377"/>
    <n v="40"/>
    <n v="1"/>
    <n v="0"/>
    <n v="1"/>
  </r>
  <r>
    <x v="2"/>
    <s v="THOMSON REUTERS IFR"/>
    <s v="short open"/>
    <n v="1.3345"/>
    <n v="1.3080000000000001"/>
    <n v="1.3454999999999999"/>
    <d v="2018-05-28T00:00:00"/>
    <d v="2018-06-07T00:00:00"/>
    <s v="Stopped out at 1.3455"/>
    <n v="-110"/>
    <n v="10"/>
    <n v="0"/>
    <n v="1"/>
    <n v="1"/>
  </r>
  <r>
    <x v="4"/>
    <s v="THOMSON REUTERS IFR"/>
    <s v="long open"/>
    <n v="0.76100000000000001"/>
    <n v="0.78100000000000003"/>
    <n v="0.75849999999999995"/>
    <d v="2018-06-04T00:00:00"/>
    <d v="2018-06-08T00:00:00"/>
    <s v="Stopped out at 0.7585"/>
    <n v="-25"/>
    <n v="4"/>
    <n v="0"/>
    <n v="1"/>
    <n v="1"/>
  </r>
  <r>
    <x v="24"/>
    <s v="MORGAN STANLEY"/>
    <s v="short open"/>
    <n v="1.7132000000000001"/>
    <n v="1.63"/>
    <n v="1.71"/>
    <d v="2018-05-18T00:00:00"/>
    <d v="2018-06-08T00:00:00"/>
    <s v="Closed at market at 1.6779"/>
    <n v="353"/>
    <n v="21"/>
    <n v="1"/>
    <n v="0"/>
    <n v="1"/>
  </r>
  <r>
    <x v="3"/>
    <s v="THOMSON REUTERS IFR"/>
    <s v="long open"/>
    <n v="109.8"/>
    <n v="110.6"/>
    <n v="109.35"/>
    <d v="2018-06-07T00:00:00"/>
    <d v="2018-06-08T00:00:00"/>
    <s v="Stopped out at 109.35"/>
    <n v="-45"/>
    <n v="1"/>
    <n v="0"/>
    <n v="1"/>
    <n v="1"/>
  </r>
  <r>
    <x v="0"/>
    <s v="THOMSON REUTERS IFR"/>
    <s v="long open"/>
    <n v="1.1735"/>
    <n v="1.1950000000000001"/>
    <n v="1.1735"/>
    <d v="2018-06-06T00:00:00"/>
    <d v="2018-06-12T00:00:00"/>
    <s v="Closed at 1.1735"/>
    <n v="0"/>
    <n v="6"/>
    <n v="0"/>
    <n v="0"/>
    <n v="0"/>
  </r>
  <r>
    <x v="4"/>
    <s v="CITI"/>
    <s v="long open"/>
    <n v="0.76300000000000001"/>
    <n v="0.8125"/>
    <n v="0.74750000000000005"/>
    <d v="2018-06-06T00:00:00"/>
    <d v="2018-06-14T00:00:00"/>
    <s v="Stopped out at 0.7475"/>
    <n v="-155"/>
    <n v="8"/>
    <n v="0"/>
    <n v="1"/>
    <n v="1"/>
  </r>
  <r>
    <x v="3"/>
    <s v="THOMSON REUTERS IFR"/>
    <s v="long limit"/>
    <n v="109.8"/>
    <n v="0"/>
    <n v="108.8"/>
    <d v="2018-06-11T00:00:00"/>
    <d v="2018-06-14T00:00:00"/>
    <s v="Canceled"/>
    <n v="0"/>
    <n v="3"/>
    <n v="0"/>
    <n v="0"/>
    <n v="0"/>
  </r>
  <r>
    <x v="22"/>
    <s v="CITI"/>
    <s v="long limit"/>
    <n v="1.29"/>
    <n v="1.325"/>
    <n v="1.2809999999999999"/>
    <d v="2018-06-11T00:00:00"/>
    <d v="2018-06-15T00:00:00"/>
    <s v="Canceled"/>
    <n v="0"/>
    <n v="4"/>
    <n v="0"/>
    <n v="0"/>
    <n v="0"/>
  </r>
  <r>
    <x v="9"/>
    <s v="BOFA MERRILL LYNCH"/>
    <s v="long open"/>
    <n v="83"/>
    <n v="90"/>
    <n v="81"/>
    <d v="2018-04-20T00:00:00"/>
    <d v="2018-06-19T00:00:00"/>
    <s v="Stopped out at 81.00"/>
    <n v="-200"/>
    <n v="60"/>
    <n v="0"/>
    <n v="1"/>
    <n v="1"/>
  </r>
  <r>
    <x v="2"/>
    <s v="THOMSON REUTERS IFR"/>
    <s v="long open"/>
    <n v="1.3268"/>
    <n v="1.3465"/>
    <n v="1.3180000000000001"/>
    <d v="2018-06-16T00:00:00"/>
    <d v="2018-06-19T00:00:00"/>
    <s v="Stopped out at 1.3180"/>
    <n v="-88"/>
    <n v="3"/>
    <n v="0"/>
    <n v="1"/>
    <n v="1"/>
  </r>
  <r>
    <x v="22"/>
    <s v="GOLDMAN SACHS"/>
    <s v="short open"/>
    <n v="1.3005"/>
    <n v="1.18"/>
    <n v="1.33"/>
    <d v="2018-05-29T00:00:00"/>
    <d v="2018-06-20T00:00:00"/>
    <s v="Stopped out at 1.3300"/>
    <n v="-295"/>
    <n v="22"/>
    <n v="0"/>
    <n v="1"/>
    <n v="1"/>
  </r>
  <r>
    <x v="0"/>
    <s v="THOMSON REUTERS IFR"/>
    <s v="short open"/>
    <n v="1.1639999999999999"/>
    <n v="1.1459999999999999"/>
    <n v="1.1585000000000001"/>
    <d v="2018-06-14T00:00:00"/>
    <d v="2018-06-21T00:00:00"/>
    <s v="Hit Profit-Stop 1.1585"/>
    <n v="55"/>
    <n v="7"/>
    <n v="1"/>
    <n v="0"/>
    <n v="1"/>
  </r>
  <r>
    <x v="3"/>
    <s v="THOMSON REUTERS IFR"/>
    <s v="long open"/>
    <n v="110.2"/>
    <n v="111.3"/>
    <n v="110.2"/>
    <d v="2018-06-15T00:00:00"/>
    <d v="2018-06-21T00:00:00"/>
    <s v="Closed at 110.20"/>
    <n v="0"/>
    <n v="6"/>
    <n v="0"/>
    <n v="0"/>
    <n v="0"/>
  </r>
  <r>
    <x v="9"/>
    <s v="MORGAN STANLEY"/>
    <s v="short open"/>
    <n v="82.21"/>
    <n v="78"/>
    <n v="82.01"/>
    <d v="2018-06-18T00:00:00"/>
    <d v="2018-06-22T00:00:00"/>
    <s v="Closed at market at 81.80"/>
    <n v="41"/>
    <n v="4"/>
    <n v="1"/>
    <n v="0"/>
    <n v="1"/>
  </r>
  <r>
    <x v="4"/>
    <s v="CITI"/>
    <s v="short open"/>
    <n v="0.74429999999999996"/>
    <n v="0.72250000000000003"/>
    <n v="0.74199999999999999"/>
    <d v="2018-06-18T00:00:00"/>
    <d v="2018-06-22T00:00:00"/>
    <s v="Hit Profit-Stop 0.7420"/>
    <n v="23"/>
    <n v="4"/>
    <n v="1"/>
    <n v="0"/>
    <n v="1"/>
  </r>
  <r>
    <x v="25"/>
    <s v="MORGAN STANLEY"/>
    <s v="short open"/>
    <n v="0.99399999999999999"/>
    <n v="0.94"/>
    <n v="1.0065"/>
    <d v="2018-05-25T00:00:00"/>
    <d v="2018-06-22T00:00:00"/>
    <s v="Closed at market at 0.9912"/>
    <n v="28"/>
    <n v="28"/>
    <n v="1"/>
    <n v="0"/>
    <n v="1"/>
  </r>
  <r>
    <x v="3"/>
    <s v="MORGAN STANLEY"/>
    <s v="short open"/>
    <n v="110"/>
    <n v="103"/>
    <n v="111.5"/>
    <d v="2018-05-25T00:00:00"/>
    <d v="2018-06-22T00:00:00"/>
    <s v="Closed at market at 109.90"/>
    <n v="10"/>
    <n v="28"/>
    <n v="1"/>
    <n v="0"/>
    <n v="1"/>
  </r>
  <r>
    <x v="2"/>
    <s v="THOMSON REUTERS IFR"/>
    <s v="long open"/>
    <n v="1.3225"/>
    <n v="0"/>
    <n v="1.3125"/>
    <d v="2018-06-21T00:00:00"/>
    <d v="2018-06-26T00:00:00"/>
    <s v="Closed at market at 1.3242"/>
    <n v="17"/>
    <n v="5"/>
    <n v="1"/>
    <n v="0"/>
    <n v="1"/>
  </r>
  <r>
    <x v="3"/>
    <s v="THOMSON REUTERS IFR"/>
    <s v="short open"/>
    <n v="109.9"/>
    <n v="108.8"/>
    <n v="110.3"/>
    <d v="2018-06-25T00:00:00"/>
    <d v="2018-06-26T00:00:00"/>
    <s v="Closed at market at 110.11"/>
    <n v="-21"/>
    <n v="1"/>
    <n v="0"/>
    <n v="1"/>
    <n v="1"/>
  </r>
  <r>
    <x v="0"/>
    <s v="THOMSON REUTERS IFR"/>
    <s v="short open"/>
    <n v="1.171"/>
    <n v="1.155"/>
    <n v="1.1779999999999999"/>
    <d v="2018-06-22T00:00:00"/>
    <d v="2018-06-27T00:00:00"/>
    <s v="Hit Target at 1.1550"/>
    <n v="160"/>
    <n v="5"/>
    <n v="1"/>
    <n v="0"/>
    <n v="1"/>
  </r>
  <r>
    <x v="2"/>
    <s v="THOMSON REUTERS IFR"/>
    <s v="long open"/>
    <n v="1.3214999999999999"/>
    <n v="1.343"/>
    <n v="1.3154999999999999"/>
    <d v="2018-06-26T00:00:00"/>
    <d v="2018-06-27T00:00:00"/>
    <s v="Stopped out at 1.3155"/>
    <n v="-60"/>
    <n v="1"/>
    <n v="0"/>
    <n v="1"/>
    <n v="1"/>
  </r>
  <r>
    <x v="17"/>
    <s v="DEUTSCHE BANK"/>
    <s v="short open"/>
    <n v="0.87450000000000006"/>
    <n v="0.84"/>
    <n v="0.88500000000000001"/>
    <d v="2018-03-21T00:00:00"/>
    <d v="2018-06-28T00:00:00"/>
    <s v="Stopped out at 0.8850"/>
    <n v="-105"/>
    <n v="99"/>
    <n v="0"/>
    <n v="1"/>
    <n v="1"/>
  </r>
  <r>
    <x v="17"/>
    <s v="THOMSON REUTERS IFR"/>
    <s v="long open"/>
    <n v="0.876"/>
    <n v="0.88549999999999995"/>
    <n v="0.86990000000000001"/>
    <d v="2018-06-01T00:00:00"/>
    <d v="2018-06-28T00:00:00"/>
    <s v="Hit Target at 0.8855"/>
    <n v="95"/>
    <n v="27"/>
    <n v="1"/>
    <n v="0"/>
    <n v="1"/>
  </r>
  <r>
    <x v="2"/>
    <s v="CITI"/>
    <s v="long open"/>
    <n v="1.3245"/>
    <n v="1.4524999999999999"/>
    <n v="1.31"/>
    <d v="2018-06-26T00:00:00"/>
    <d v="2018-06-28T00:00:00"/>
    <s v="Stopped out at 1.3100"/>
    <n v="-145"/>
    <n v="2"/>
    <n v="0"/>
    <n v="1"/>
    <n v="1"/>
  </r>
  <r>
    <x v="12"/>
    <s v="DEUTSCHE BANK"/>
    <s v="short open"/>
    <n v="84.95"/>
    <n v="81"/>
    <n v="83.95"/>
    <d v="2018-06-13T00:00:00"/>
    <d v="2018-06-29T00:00:00"/>
    <s v="Hit Profit-Stop 83.95"/>
    <n v="100"/>
    <n v="16"/>
    <n v="1"/>
    <n v="0"/>
    <n v="1"/>
  </r>
  <r>
    <x v="23"/>
    <s v="MORGAN STANLEY"/>
    <s v="short open"/>
    <n v="127.97"/>
    <n v="122"/>
    <n v="127.92"/>
    <d v="2018-06-25T00:00:00"/>
    <d v="2018-06-29T00:00:00"/>
    <s v="Hit Profit-Stop 127.92"/>
    <n v="5"/>
    <n v="4"/>
    <n v="1"/>
    <n v="0"/>
    <n v="1"/>
  </r>
  <r>
    <x v="9"/>
    <s v="CITI"/>
    <s v="short open"/>
    <n v="81.150000000000006"/>
    <n v="77.5"/>
    <n v="82.1"/>
    <d v="2018-06-28T00:00:00"/>
    <d v="2018-07-02T00:00:00"/>
    <s v="Stopped out at 82.10"/>
    <n v="-95"/>
    <n v="4"/>
    <n v="0"/>
    <n v="1"/>
    <n v="1"/>
  </r>
  <r>
    <x v="0"/>
    <s v="THOMSON REUTERS IFR"/>
    <s v="long limit"/>
    <n v="1.1399999999999999"/>
    <n v="0"/>
    <n v="1.1299999999999999"/>
    <d v="2018-06-29T00:00:00"/>
    <d v="2018-07-04T00:00:00"/>
    <s v="Canceled"/>
    <n v="0"/>
    <n v="5"/>
    <n v="0"/>
    <n v="0"/>
    <n v="0"/>
  </r>
  <r>
    <x v="21"/>
    <s v="MORGAN STANLEY"/>
    <s v="short open"/>
    <n v="145.56"/>
    <n v="140"/>
    <n v="146.5"/>
    <d v="2018-06-22T00:00:00"/>
    <d v="2018-07-05T00:00:00"/>
    <s v="Stopped out at 146.50"/>
    <n v="-94"/>
    <n v="13"/>
    <n v="0"/>
    <n v="1"/>
    <n v="1"/>
  </r>
  <r>
    <x v="4"/>
    <s v="MORGAN STANLEY"/>
    <s v="short open"/>
    <n v="0.74399999999999999"/>
    <n v="0.68"/>
    <n v="0.745"/>
    <d v="2018-06-22T00:00:00"/>
    <d v="2018-07-09T00:00:00"/>
    <s v="Stopped out at 0.7450"/>
    <n v="-10"/>
    <n v="17"/>
    <n v="0"/>
    <n v="1"/>
    <n v="1"/>
  </r>
  <r>
    <x v="0"/>
    <s v="THOMSON REUTERS IFR"/>
    <s v="long open"/>
    <n v="1.1625000000000001"/>
    <n v="1.1815"/>
    <n v="1.1745000000000001"/>
    <d v="2018-07-02T00:00:00"/>
    <d v="2018-07-09T00:00:00"/>
    <s v="Hit Profit-Stop 1.1745"/>
    <n v="120"/>
    <n v="7"/>
    <n v="1"/>
    <n v="0"/>
    <n v="1"/>
  </r>
  <r>
    <x v="2"/>
    <s v="THOMSON REUTERS IFR"/>
    <s v="short open"/>
    <n v="1.3205"/>
    <n v="1.302"/>
    <n v="1.3320000000000001"/>
    <d v="2018-07-03T00:00:00"/>
    <d v="2018-07-09T00:00:00"/>
    <s v="Stopped out at 1.3320"/>
    <n v="-115"/>
    <n v="6"/>
    <n v="0"/>
    <n v="1"/>
    <n v="1"/>
  </r>
  <r>
    <x v="14"/>
    <s v="ANZ"/>
    <s v="long open"/>
    <n v="1.5495000000000001"/>
    <n v="1.619"/>
    <n v="1.57"/>
    <d v="2018-06-08T00:00:00"/>
    <d v="2018-07-10T00:00:00"/>
    <s v="Hit Profit-Stop 1.5700"/>
    <n v="205"/>
    <n v="32"/>
    <n v="1"/>
    <n v="0"/>
    <n v="1"/>
  </r>
  <r>
    <x v="3"/>
    <s v="THOMSON REUTERS IFR"/>
    <s v="short open"/>
    <n v="110.65"/>
    <n v="109.7"/>
    <n v="111.05"/>
    <d v="2018-07-04T00:00:00"/>
    <d v="2018-07-10T00:00:00"/>
    <s v="Stopped out at 111.05"/>
    <n v="-39.999999999999147"/>
    <n v="6"/>
    <n v="0"/>
    <n v="1"/>
    <n v="1"/>
  </r>
  <r>
    <x v="23"/>
    <s v="BARCLAYS"/>
    <s v="short open"/>
    <n v="129"/>
    <n v="124.62"/>
    <n v="130.87"/>
    <d v="2018-06-11T00:00:00"/>
    <d v="2018-07-11T00:00:00"/>
    <s v="Stopped out at 130.87"/>
    <n v="-187"/>
    <n v="30"/>
    <n v="0"/>
    <n v="1"/>
    <n v="1"/>
  </r>
  <r>
    <x v="0"/>
    <s v="THOMSON REUTERS IFR"/>
    <s v="long open"/>
    <n v="1.1719999999999999"/>
    <n v="1.1839999999999999"/>
    <n v="1.1675"/>
    <d v="2018-07-11T00:00:00"/>
    <d v="2018-07-11T00:00:00"/>
    <s v="Stopped out at 1.1675"/>
    <n v="-45"/>
    <n v="0"/>
    <n v="0"/>
    <n v="1"/>
    <n v="1"/>
  </r>
  <r>
    <x v="3"/>
    <s v="TD BANK"/>
    <s v="short open"/>
    <n v="110"/>
    <n v="105"/>
    <n v="112.1"/>
    <d v="2018-05-25T00:00:00"/>
    <d v="2018-07-11T00:00:00"/>
    <s v="Stopped out at 112.10"/>
    <n v="-210"/>
    <n v="47"/>
    <n v="0"/>
    <n v="1"/>
    <n v="1"/>
  </r>
  <r>
    <x v="10"/>
    <s v="MORGAN STANLEY"/>
    <s v="short open"/>
    <n v="1.1506000000000001"/>
    <n v="1.1200000000000001"/>
    <n v="1.1659999999999999"/>
    <d v="2018-06-22T00:00:00"/>
    <d v="2018-07-12T00:00:00"/>
    <s v="Stopped out at 1.1660"/>
    <n v="-154"/>
    <n v="20"/>
    <n v="0"/>
    <n v="1"/>
    <n v="1"/>
  </r>
  <r>
    <x v="1"/>
    <s v="NOMURA"/>
    <s v="short open"/>
    <n v="1.738"/>
    <n v="1.7"/>
    <n v="1.7379"/>
    <d v="2018-06-29T00:00:00"/>
    <d v="2018-07-12T00:00:00"/>
    <s v="Closed at market at 1.7379"/>
    <n v="0.99999999999988987"/>
    <n v="13"/>
    <n v="1"/>
    <n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0B367A-5D9F-415F-92B9-B64E15A35D52}" name="Сводная таблица4" cacheId="41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H48:J76" firstHeaderRow="1" firstDataRow="2" firstDataCol="1"/>
  <pivotFields count="15">
    <pivotField axis="axisRow" compact="0" outline="0" showAll="0">
      <items count="27">
        <item x="11"/>
        <item x="16"/>
        <item x="9"/>
        <item x="8"/>
        <item x="4"/>
        <item x="20"/>
        <item x="12"/>
        <item x="13"/>
        <item x="14"/>
        <item x="15"/>
        <item x="10"/>
        <item x="17"/>
        <item x="23"/>
        <item x="24"/>
        <item x="0"/>
        <item x="1"/>
        <item x="7"/>
        <item x="21"/>
        <item x="6"/>
        <item x="2"/>
        <item x="18"/>
        <item x="19"/>
        <item x="5"/>
        <item x="22"/>
        <item x="25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dragToRow="0" dragToCol="0" dragToPage="0" showAll="0" defaultSubtotal="0"/>
  </pivotFields>
  <rowFields count="1">
    <field x="0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1">
    <field x="-2"/>
  </colFields>
  <colItems count="2">
    <i>
      <x/>
    </i>
    <i i="1">
      <x v="1"/>
    </i>
  </colItems>
  <dataFields count="2">
    <dataField name=" Прибыль" fld="9" baseField="0" baseItem="0"/>
    <dataField name=" Всего позиций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C13A495-3513-4910-9099-C619D34705A5}" name="Сводная таблица3" cacheId="31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H3:L20" firstHeaderRow="1" firstDataRow="2" firstDataCol="1"/>
  <pivotFields count="15">
    <pivotField compact="0" outline="0" showAll="0"/>
    <pivotField axis="axisRow" compact="0" outline="0" showAll="0">
      <items count="17">
        <item x="5"/>
        <item x="10"/>
        <item x="6"/>
        <item x="11"/>
        <item m="1" x="15"/>
        <item x="2"/>
        <item x="9"/>
        <item x="13"/>
        <item x="4"/>
        <item x="12"/>
        <item x="1"/>
        <item x="14"/>
        <item x="8"/>
        <item x="0"/>
        <item x="3"/>
        <item x="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1">
    <field x="1"/>
  </rowFields>
  <rowItems count="16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Ко-во прибыльных" fld="11" baseField="0" baseItem="0"/>
    <dataField name=" Ко-во Убыточных" fld="12" baseField="0" baseItem="0"/>
    <dataField name=" Всего позиций" fld="13" baseField="1" baseItem="0"/>
    <dataField name=" % приб.сделок" fld="14" baseField="1" baseItem="0" numFmtId="10"/>
  </dataFields>
  <formats count="5">
    <format dxfId="2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7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6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1AA256-5D3A-47CE-9274-5D5AAC576EEE}" name="Сводная таблица5" cacheId="34" applyNumberFormats="0" applyBorderFormats="0" applyFontFormats="0" applyPatternFormats="0" applyAlignmentFormats="0" applyWidthHeightFormats="1" dataCaption=" " showError="1" updatedVersion="6" minRefreshableVersion="3" useAutoFormatting="1" itemPrintTitles="1" createdVersion="6" indent="0" compact="0" compactData="0" gridDropZones="1" multipleFieldFilters="0">
  <location ref="B23:F40" firstHeaderRow="1" firstDataRow="2" firstDataCol="1"/>
  <pivotFields count="18">
    <pivotField compact="0" outline="0" showAll="0"/>
    <pivotField axis="axisRow" compact="0" outline="0" showAll="0" sortType="descending">
      <items count="17">
        <item x="9"/>
        <item x="4"/>
        <item x="12"/>
        <item x="6"/>
        <item x="1"/>
        <item m="1" x="15"/>
        <item x="13"/>
        <item x="10"/>
        <item x="14"/>
        <item x="11"/>
        <item x="5"/>
        <item x="2"/>
        <item x="8"/>
        <item x="0"/>
        <item x="3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dataField="1" compact="0" outline="0" dragToRow="0" dragToCol="0" dragToPage="0" showAll="0" defaultSubtotal="0"/>
  </pivotFields>
  <rowFields count="1">
    <field x="1"/>
  </rowFields>
  <rowItems count="16">
    <i>
      <x v="10"/>
    </i>
    <i>
      <x v="13"/>
    </i>
    <i>
      <x v="7"/>
    </i>
    <i>
      <x v="3"/>
    </i>
    <i>
      <x v="9"/>
    </i>
    <i>
      <x v="11"/>
    </i>
    <i>
      <x v="15"/>
    </i>
    <i>
      <x v="4"/>
    </i>
    <i>
      <x/>
    </i>
    <i>
      <x v="2"/>
    </i>
    <i>
      <x v="12"/>
    </i>
    <i>
      <x v="6"/>
    </i>
    <i>
      <x v="8"/>
    </i>
    <i>
      <x v="1"/>
    </i>
    <i>
      <x v="1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ВаловаяПрибыль" fld="14" baseField="0" baseItem="0"/>
    <dataField name=" ВаловыйУбыток" fld="15" baseField="0" baseItem="0"/>
    <dataField name=" ПрофитФактор" fld="17" baseField="0" baseItem="0"/>
    <dataField name=" Всего позиций" fld="13" baseField="0" baseItem="0"/>
  </dataFields>
  <formats count="2">
    <format dxfId="3">
      <pivotArea dataOnly="0" outline="0" fieldPosition="0">
        <references count="1">
          <reference field="4294967294" count="1">
            <x v="2"/>
          </reference>
        </references>
      </pivotArea>
    </format>
    <format dxfId="4">
      <pivotArea dataOnly="0" outline="0" fieldPosition="0">
        <references count="1">
          <reference field="4294967294" count="1">
            <x v="3"/>
          </reference>
        </references>
      </pivotArea>
    </format>
  </formats>
  <conditionalFormats count="1">
    <conditionalFormat priority="1">
      <pivotAreas count="1">
        <pivotArea outline="0" fieldPosition="0">
          <references count="1">
            <reference field="4294967294" count="1">
              <x v="2"/>
            </reference>
          </references>
        </pivotArea>
      </pivotAreas>
    </conditionalFormat>
  </conditional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B127A5-617A-40AF-B424-92E68B5AC8C3}" name="Сводная таблица2" cacheId="38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B48:F140" firstHeaderRow="1" firstDataRow="2" firstDataCol="2"/>
  <pivotFields count="11">
    <pivotField axis="axisRow" compact="0" outline="0" showAll="0" sortType="descending">
      <items count="27">
        <item x="11"/>
        <item x="16"/>
        <item x="9"/>
        <item x="8"/>
        <item x="4"/>
        <item x="20"/>
        <item x="12"/>
        <item x="13"/>
        <item x="14"/>
        <item x="15"/>
        <item x="10"/>
        <item x="17"/>
        <item x="23"/>
        <item x="24"/>
        <item x="0"/>
        <item x="1"/>
        <item x="7"/>
        <item x="21"/>
        <item x="6"/>
        <item x="2"/>
        <item x="18"/>
        <item x="19"/>
        <item x="5"/>
        <item x="22"/>
        <item x="25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>
      <items count="17">
        <item x="9"/>
        <item x="4"/>
        <item x="12"/>
        <item x="6"/>
        <item x="1"/>
        <item m="1" x="15"/>
        <item x="13"/>
        <item x="10"/>
        <item x="14"/>
        <item x="11"/>
        <item x="5"/>
        <item x="2"/>
        <item x="8"/>
        <item x="0"/>
        <item x="3"/>
        <item x="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dataField="1" compact="0" outline="0" showAll="0"/>
    <pivotField dataField="1" compact="0" outline="0" showAll="0"/>
  </pivotFields>
  <rowFields count="2">
    <field x="1"/>
    <field x="0"/>
  </rowFields>
  <rowItems count="91">
    <i>
      <x/>
      <x v="8"/>
    </i>
    <i r="1">
      <x v="3"/>
    </i>
    <i t="default">
      <x/>
    </i>
    <i>
      <x v="1"/>
      <x v="22"/>
    </i>
    <i r="1">
      <x v="18"/>
    </i>
    <i r="1">
      <x v="19"/>
    </i>
    <i r="1">
      <x v="14"/>
    </i>
    <i r="1">
      <x v="2"/>
    </i>
    <i r="1">
      <x v="12"/>
    </i>
    <i t="default">
      <x v="1"/>
    </i>
    <i>
      <x v="2"/>
      <x v="10"/>
    </i>
    <i r="1">
      <x v="25"/>
    </i>
    <i t="default">
      <x v="2"/>
    </i>
    <i>
      <x v="3"/>
      <x v="14"/>
    </i>
    <i r="1">
      <x v="19"/>
    </i>
    <i r="1">
      <x v="22"/>
    </i>
    <i r="1">
      <x v="2"/>
    </i>
    <i t="default">
      <x v="3"/>
    </i>
    <i>
      <x v="4"/>
      <x v="21"/>
    </i>
    <i r="1">
      <x v="8"/>
    </i>
    <i r="1">
      <x v="25"/>
    </i>
    <i r="1">
      <x/>
    </i>
    <i r="1">
      <x v="19"/>
    </i>
    <i r="1">
      <x v="14"/>
    </i>
    <i r="1">
      <x v="11"/>
    </i>
    <i r="1">
      <x v="2"/>
    </i>
    <i r="1">
      <x v="23"/>
    </i>
    <i r="1">
      <x v="4"/>
    </i>
    <i r="1">
      <x v="12"/>
    </i>
    <i t="default">
      <x v="4"/>
    </i>
    <i>
      <x v="6"/>
      <x v="12"/>
    </i>
    <i r="1">
      <x v="11"/>
    </i>
    <i t="default">
      <x v="6"/>
    </i>
    <i>
      <x v="7"/>
      <x v="10"/>
    </i>
    <i r="1">
      <x v="7"/>
    </i>
    <i r="1">
      <x v="2"/>
    </i>
    <i r="1">
      <x v="22"/>
    </i>
    <i r="1">
      <x v="6"/>
    </i>
    <i r="1">
      <x v="11"/>
    </i>
    <i t="default">
      <x v="7"/>
    </i>
    <i>
      <x v="8"/>
      <x v="23"/>
    </i>
    <i t="default">
      <x v="8"/>
    </i>
    <i>
      <x v="9"/>
      <x v="10"/>
    </i>
    <i r="1">
      <x v="22"/>
    </i>
    <i r="1">
      <x v="8"/>
    </i>
    <i r="1">
      <x v="1"/>
    </i>
    <i t="default">
      <x v="9"/>
    </i>
    <i>
      <x v="10"/>
      <x v="14"/>
    </i>
    <i r="1">
      <x v="13"/>
    </i>
    <i r="1">
      <x v="4"/>
    </i>
    <i r="1">
      <x v="8"/>
    </i>
    <i r="1">
      <x v="25"/>
    </i>
    <i r="1">
      <x v="9"/>
    </i>
    <i r="1">
      <x v="7"/>
    </i>
    <i r="1">
      <x v="18"/>
    </i>
    <i r="1">
      <x v="6"/>
    </i>
    <i r="1">
      <x v="5"/>
    </i>
    <i r="1">
      <x v="20"/>
    </i>
    <i r="1">
      <x v="17"/>
    </i>
    <i r="1">
      <x v="2"/>
    </i>
    <i r="1">
      <x v="24"/>
    </i>
    <i r="1">
      <x v="12"/>
    </i>
    <i r="1">
      <x v="3"/>
    </i>
    <i r="1">
      <x v="23"/>
    </i>
    <i r="1">
      <x v="10"/>
    </i>
    <i t="default">
      <x v="10"/>
    </i>
    <i>
      <x v="11"/>
      <x v="15"/>
    </i>
    <i r="1">
      <x v="10"/>
    </i>
    <i r="1">
      <x v="19"/>
    </i>
    <i r="1">
      <x v="16"/>
    </i>
    <i t="default">
      <x v="11"/>
    </i>
    <i>
      <x v="12"/>
      <x v="20"/>
    </i>
    <i r="1">
      <x v="11"/>
    </i>
    <i r="1">
      <x v="3"/>
    </i>
    <i r="1">
      <x v="6"/>
    </i>
    <i r="1">
      <x v="25"/>
    </i>
    <i t="default">
      <x v="12"/>
    </i>
    <i>
      <x v="13"/>
      <x v="14"/>
    </i>
    <i r="1">
      <x v="4"/>
    </i>
    <i r="1">
      <x v="11"/>
    </i>
    <i r="1">
      <x v="25"/>
    </i>
    <i r="1">
      <x v="19"/>
    </i>
    <i t="default">
      <x v="13"/>
    </i>
    <i>
      <x v="14"/>
      <x v="14"/>
    </i>
    <i r="1">
      <x v="4"/>
    </i>
    <i r="1">
      <x v="25"/>
    </i>
    <i t="default">
      <x v="14"/>
    </i>
    <i>
      <x v="15"/>
      <x v="16"/>
    </i>
    <i r="1">
      <x v="10"/>
    </i>
    <i t="default">
      <x v="1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 Прибыль" fld="9" baseField="0" baseItem="0"/>
    <dataField name="ко-во сделок" fld="9" subtotal="count" baseField="0" baseItem="3"/>
    <dataField name=" сред. удержание позиции" fld="10" subtotal="average" baseField="0" baseItem="3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3B4AAC2-7B9C-4637-87D3-B05BDDBC6A3E}" name="Сводная таблица1" cacheId="25" applyNumberFormats="0" applyBorderFormats="0" applyFontFormats="0" applyPatternFormats="0" applyAlignmentFormats="0" applyWidthHeightFormats="1" dataCaption=" " updatedVersion="6" minRefreshableVersion="3" useAutoFormatting="1" itemPrintTitles="1" createdVersion="6" indent="0" compact="0" compactData="0" gridDropZones="1" multipleFieldFilters="0">
  <location ref="B3:E20" firstHeaderRow="1" firstDataRow="2" firstDataCol="1"/>
  <pivotFields count="11">
    <pivotField compact="0" outline="0" showAll="0"/>
    <pivotField axis="axisRow" compact="0" outline="0" showAll="0" sortType="descending">
      <items count="17">
        <item x="9"/>
        <item x="4"/>
        <item x="12"/>
        <item x="6"/>
        <item x="1"/>
        <item m="1" x="15"/>
        <item x="13"/>
        <item x="10"/>
        <item x="14"/>
        <item x="11"/>
        <item x="5"/>
        <item x="2"/>
        <item x="8"/>
        <item x="0"/>
        <item x="3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dataField="1" compact="0" outline="0" showAll="0"/>
    <pivotField dataField="1" compact="0" outline="0" showAll="0"/>
  </pivotFields>
  <rowFields count="1">
    <field x="1"/>
  </rowFields>
  <rowItems count="16">
    <i>
      <x v="10"/>
    </i>
    <i>
      <x v="7"/>
    </i>
    <i>
      <x v="3"/>
    </i>
    <i>
      <x v="9"/>
    </i>
    <i>
      <x v="11"/>
    </i>
    <i>
      <x v="15"/>
    </i>
    <i>
      <x/>
    </i>
    <i>
      <x v="2"/>
    </i>
    <i>
      <x v="6"/>
    </i>
    <i>
      <x v="12"/>
    </i>
    <i>
      <x v="14"/>
    </i>
    <i>
      <x v="8"/>
    </i>
    <i>
      <x v="1"/>
    </i>
    <i>
      <x v="4"/>
    </i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 Прибыль п.п." fld="9" baseField="0" baseItem="0"/>
    <dataField name="ко-во сделок" fld="9" subtotal="count" baseField="1" baseItem="0"/>
    <dataField name="Среднее удержание позиции (дней)" fld="10" subtotal="average" baseField="1" baseItem="0" numFmtId="3"/>
  </dataFields>
  <formats count="5">
    <format dxfId="3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1">
      <pivotArea dataOnly="0" outline="0" fieldPosition="0">
        <references count="1">
          <reference field="1" count="8">
            <x v="0"/>
            <x v="3"/>
            <x v="5"/>
            <x v="6"/>
            <x v="7"/>
            <x v="9"/>
            <x v="10"/>
            <x v="11"/>
          </reference>
        </references>
      </pivotArea>
    </format>
    <format dxfId="30">
      <pivotArea outline="0" fieldPosition="0">
        <references count="1">
          <reference field="1" count="1" selected="0">
            <x v="2"/>
          </reference>
        </references>
      </pivotArea>
    </format>
    <format dxfId="29">
      <pivotArea dataOnly="0" labelOnly="1" outline="0" fieldPosition="0">
        <references count="1">
          <reference field="1" count="1">
            <x v="2"/>
          </reference>
        </references>
      </pivotArea>
    </format>
    <format dxfId="12">
      <pivotArea dataOnly="0" outline="0" fieldPosition="0">
        <references count="1">
          <reference field="1" count="1">
            <x v="15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9AE35C-4381-47CC-9181-0013E7EBC498}" name="tbBD" displayName="tbBD" ref="B2:R194" totalsRowShown="0" headerRowDxfId="23">
  <autoFilter ref="B2:R194" xr:uid="{8E479846-AB78-43AA-A556-77F8CBCA116C}"/>
  <sortState ref="B3:Q194">
    <sortCondition ref="I2:I194"/>
  </sortState>
  <tableColumns count="17">
    <tableColumn id="1" xr3:uid="{A063553D-16EF-448D-8645-1ED95B496843}" name="Инструмент"/>
    <tableColumn id="2" xr3:uid="{ED3FC30C-BB68-41E6-AF90-54843A7D0D65}" name="Банк"/>
    <tableColumn id="3" xr3:uid="{B16FC382-7075-4AAA-AA8B-E6AEAC04EED9}" name="ТИП"/>
    <tableColumn id="4" xr3:uid="{5B9CA6DB-2336-4C7D-93EB-CEBC79F5F430}" name="ЦЕНА ОТКРЫТИЯ"/>
    <tableColumn id="5" xr3:uid="{EE3C90D2-4F8C-4B94-95F4-FC9DA9BEAB00}" name="ЦЕЛЬ"/>
    <tableColumn id="6" xr3:uid="{1C4444C7-5ED6-42D8-9A3A-5BDED022AFC9}" name="STOP LOSS"/>
    <tableColumn id="7" xr3:uid="{B0734F24-B4BA-4275-922B-0EE33760DEA7}" name="ОТКРЫТИЕ" dataDxfId="22"/>
    <tableColumn id="8" xr3:uid="{D537FAE0-CF1F-4A79-8829-74388CEE236C}" name="ЗАКРЫТИЕ" dataDxfId="21"/>
    <tableColumn id="9" xr3:uid="{760C5F54-6559-4BD2-9C9F-B4DD885B6429}" name="Comments"/>
    <tableColumn id="10" xr3:uid="{3CF01F11-99A0-4C16-82EA-27EB95944777}" name="Прибыль"/>
    <tableColumn id="11" xr3:uid="{70441FF4-36BA-45B1-A961-F9A9D9D8332A}" name="удержание позиции">
      <calculatedColumnFormula>I3-H3</calculatedColumnFormula>
    </tableColumn>
    <tableColumn id="12" xr3:uid="{C81878B9-6822-4994-B865-C0B0093597E1}" name="Ко-во прибыльных">
      <calculatedColumnFormula>IF(K3&gt;0,1,0)</calculatedColumnFormula>
    </tableColumn>
    <tableColumn id="13" xr3:uid="{653C4BFC-4A05-4A3E-9AF0-D23DCAAC7BEA}" name="Ко-во Убыточных">
      <calculatedColumnFormula>IF(K3&lt;0,1,0)</calculatedColumnFormula>
    </tableColumn>
    <tableColumn id="14" xr3:uid="{C0233BF2-C650-4E05-8E5B-AF7312A33287}" name="Всего позиций">
      <calculatedColumnFormula>IF(K3=0,0,IF(K3&lt;&gt;"",1,0))</calculatedColumnFormula>
    </tableColumn>
    <tableColumn id="15" xr3:uid="{9C91CA11-4AD6-4DAF-A154-4484D490E599}" name="ВаловаяПрибыль">
      <calculatedColumnFormula>IF(K3&gt;0,K3,0)</calculatedColumnFormula>
    </tableColumn>
    <tableColumn id="16" xr3:uid="{226B8718-6B6C-4C41-B91B-4C05B4BDA93F}" name="ВаловыйУбыток">
      <calculatedColumnFormula>IF(K3&lt;0,K3,0)</calculatedColumnFormula>
    </tableColumn>
    <tableColumn id="17" xr3:uid="{3A7B7A54-DBAE-4CA8-8946-1391A272D558}" name="проверканазадвоение" dataDxfId="20">
      <calculatedColumnFormula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7011D-C970-4193-A325-39A7580400C1}">
  <dimension ref="B3:L140"/>
  <sheetViews>
    <sheetView tabSelected="1" zoomScale="70" zoomScaleNormal="70" workbookViewId="0">
      <selection activeCell="J54" sqref="J54"/>
    </sheetView>
  </sheetViews>
  <sheetFormatPr defaultRowHeight="15" x14ac:dyDescent="0.2"/>
  <cols>
    <col min="2" max="2" width="21.109375" bestFit="1" customWidth="1"/>
    <col min="3" max="3" width="15.5546875" bestFit="1" customWidth="1"/>
    <col min="4" max="4" width="14.88671875" bestFit="1" customWidth="1"/>
    <col min="5" max="5" width="14.109375" bestFit="1" customWidth="1"/>
    <col min="6" max="6" width="13.44140625" bestFit="1" customWidth="1"/>
    <col min="7" max="7" width="14.44140625" bestFit="1" customWidth="1"/>
    <col min="8" max="8" width="14.88671875" bestFit="1" customWidth="1"/>
    <col min="9" max="9" width="9.77734375" bestFit="1" customWidth="1"/>
    <col min="10" max="11" width="15.109375" bestFit="1" customWidth="1"/>
    <col min="12" max="12" width="15.88671875" customWidth="1"/>
    <col min="13" max="13" width="12.109375" bestFit="1" customWidth="1"/>
    <col min="14" max="28" width="14.44140625" bestFit="1" customWidth="1"/>
    <col min="29" max="29" width="12.6640625" bestFit="1" customWidth="1"/>
  </cols>
  <sheetData>
    <row r="3" spans="2:12" x14ac:dyDescent="0.2">
      <c r="C3" s="12" t="s">
        <v>214</v>
      </c>
      <c r="I3" s="12" t="s">
        <v>214</v>
      </c>
    </row>
    <row r="4" spans="2:12" ht="45" x14ac:dyDescent="0.2">
      <c r="B4" s="12" t="s">
        <v>176</v>
      </c>
      <c r="C4" t="s">
        <v>188</v>
      </c>
      <c r="D4" t="s">
        <v>187</v>
      </c>
      <c r="E4" s="16" t="s">
        <v>190</v>
      </c>
      <c r="H4" s="12" t="s">
        <v>176</v>
      </c>
      <c r="I4" s="18" t="s">
        <v>208</v>
      </c>
      <c r="J4" s="18" t="s">
        <v>207</v>
      </c>
      <c r="K4" s="18" t="s">
        <v>210</v>
      </c>
      <c r="L4" s="18" t="s">
        <v>211</v>
      </c>
    </row>
    <row r="5" spans="2:12" x14ac:dyDescent="0.2">
      <c r="B5" s="19" t="s">
        <v>17</v>
      </c>
      <c r="C5" s="20">
        <v>2769</v>
      </c>
      <c r="D5" s="20">
        <v>31</v>
      </c>
      <c r="E5" s="21">
        <v>18.483870967741936</v>
      </c>
      <c r="H5" t="s">
        <v>17</v>
      </c>
      <c r="I5" s="13">
        <v>22</v>
      </c>
      <c r="J5" s="13">
        <v>7</v>
      </c>
      <c r="K5" s="13">
        <v>29</v>
      </c>
      <c r="L5" s="17">
        <v>0.75862068965517238</v>
      </c>
    </row>
    <row r="6" spans="2:12" x14ac:dyDescent="0.2">
      <c r="B6" s="19" t="s">
        <v>9</v>
      </c>
      <c r="C6" s="20">
        <v>1220</v>
      </c>
      <c r="D6" s="20">
        <v>6</v>
      </c>
      <c r="E6" s="21">
        <v>51.333333333333336</v>
      </c>
      <c r="H6" t="s">
        <v>9</v>
      </c>
      <c r="I6" s="13">
        <v>5</v>
      </c>
      <c r="J6" s="13">
        <v>1</v>
      </c>
      <c r="K6" s="13">
        <v>6</v>
      </c>
      <c r="L6" s="17">
        <v>0.83333333333333337</v>
      </c>
    </row>
    <row r="7" spans="2:12" x14ac:dyDescent="0.2">
      <c r="B7" s="19" t="s">
        <v>13</v>
      </c>
      <c r="C7" s="20">
        <v>891</v>
      </c>
      <c r="D7" s="20">
        <v>4</v>
      </c>
      <c r="E7" s="21">
        <v>39</v>
      </c>
      <c r="H7" t="s">
        <v>13</v>
      </c>
      <c r="I7" s="13">
        <v>3</v>
      </c>
      <c r="J7" s="13">
        <v>1</v>
      </c>
      <c r="K7" s="13">
        <v>4</v>
      </c>
      <c r="L7" s="17">
        <v>0.75</v>
      </c>
    </row>
    <row r="8" spans="2:12" x14ac:dyDescent="0.2">
      <c r="B8" s="19" t="s">
        <v>6</v>
      </c>
      <c r="C8" s="20">
        <v>818</v>
      </c>
      <c r="D8" s="20">
        <v>4</v>
      </c>
      <c r="E8" s="21">
        <v>61.5</v>
      </c>
      <c r="H8" t="s">
        <v>6</v>
      </c>
      <c r="I8" s="13">
        <v>4</v>
      </c>
      <c r="J8" s="13">
        <v>0</v>
      </c>
      <c r="K8" s="13">
        <v>4</v>
      </c>
      <c r="L8" s="17">
        <v>1</v>
      </c>
    </row>
    <row r="9" spans="2:12" x14ac:dyDescent="0.2">
      <c r="B9" s="19" t="s">
        <v>61</v>
      </c>
      <c r="C9" s="20">
        <v>465.99999999999989</v>
      </c>
      <c r="D9" s="20">
        <v>5</v>
      </c>
      <c r="E9" s="21">
        <v>14.8</v>
      </c>
      <c r="H9" t="s">
        <v>61</v>
      </c>
      <c r="I9" s="13">
        <v>3</v>
      </c>
      <c r="J9" s="13">
        <v>2</v>
      </c>
      <c r="K9" s="13">
        <v>5</v>
      </c>
      <c r="L9" s="17">
        <v>0.6</v>
      </c>
    </row>
    <row r="10" spans="2:12" x14ac:dyDescent="0.2">
      <c r="B10" s="19" t="s">
        <v>246</v>
      </c>
      <c r="C10" s="20">
        <v>349</v>
      </c>
      <c r="D10" s="20">
        <v>6</v>
      </c>
      <c r="E10" s="21">
        <v>29.333333333333332</v>
      </c>
      <c r="H10" t="s">
        <v>23</v>
      </c>
      <c r="I10" s="13">
        <v>2</v>
      </c>
      <c r="J10" s="13">
        <v>1</v>
      </c>
      <c r="K10" s="13">
        <v>3</v>
      </c>
      <c r="L10" s="17">
        <v>0.66666666666666663</v>
      </c>
    </row>
    <row r="11" spans="2:12" x14ac:dyDescent="0.2">
      <c r="B11" s="19" t="s">
        <v>23</v>
      </c>
      <c r="C11" s="20">
        <v>328</v>
      </c>
      <c r="D11" s="20">
        <v>3</v>
      </c>
      <c r="E11" s="21">
        <v>35.666666666666664</v>
      </c>
      <c r="H11" t="s">
        <v>72</v>
      </c>
      <c r="I11" s="13">
        <v>1</v>
      </c>
      <c r="J11" s="13">
        <v>3</v>
      </c>
      <c r="K11" s="13">
        <v>4</v>
      </c>
      <c r="L11" s="17">
        <v>0.25</v>
      </c>
    </row>
    <row r="12" spans="2:12" x14ac:dyDescent="0.2">
      <c r="B12" s="19" t="s">
        <v>63</v>
      </c>
      <c r="C12" s="20">
        <v>83</v>
      </c>
      <c r="D12" s="20">
        <v>5</v>
      </c>
      <c r="E12" s="21">
        <v>27.8</v>
      </c>
      <c r="H12" t="s">
        <v>11</v>
      </c>
      <c r="I12" s="13">
        <v>4</v>
      </c>
      <c r="J12" s="13">
        <v>4</v>
      </c>
      <c r="K12" s="13">
        <v>8</v>
      </c>
      <c r="L12" s="17">
        <v>0.5</v>
      </c>
    </row>
    <row r="13" spans="2:12" x14ac:dyDescent="0.2">
      <c r="B13" s="19" t="s">
        <v>72</v>
      </c>
      <c r="C13" s="20">
        <v>49</v>
      </c>
      <c r="D13" s="20">
        <v>4</v>
      </c>
      <c r="E13" s="21">
        <v>16.25</v>
      </c>
      <c r="H13" t="s">
        <v>63</v>
      </c>
      <c r="I13" s="13">
        <v>2</v>
      </c>
      <c r="J13" s="13">
        <v>3</v>
      </c>
      <c r="K13" s="13">
        <v>5</v>
      </c>
      <c r="L13" s="17">
        <v>0.4</v>
      </c>
    </row>
    <row r="14" spans="2:12" x14ac:dyDescent="0.2">
      <c r="B14" t="s">
        <v>21</v>
      </c>
      <c r="C14" s="13">
        <v>-148</v>
      </c>
      <c r="D14" s="13">
        <v>6</v>
      </c>
      <c r="E14" s="15">
        <v>35.333333333333336</v>
      </c>
      <c r="H14" t="s">
        <v>1</v>
      </c>
      <c r="I14" s="13">
        <v>11</v>
      </c>
      <c r="J14" s="13">
        <v>9</v>
      </c>
      <c r="K14" s="13">
        <v>20</v>
      </c>
      <c r="L14" s="17">
        <v>0.55000000000000004</v>
      </c>
    </row>
    <row r="15" spans="2:12" x14ac:dyDescent="0.2">
      <c r="B15" t="s">
        <v>28</v>
      </c>
      <c r="C15" s="13">
        <v>-216</v>
      </c>
      <c r="D15" s="13">
        <v>4</v>
      </c>
      <c r="E15" s="15">
        <v>3.5</v>
      </c>
      <c r="H15" t="s">
        <v>152</v>
      </c>
      <c r="I15" s="13">
        <v>1</v>
      </c>
      <c r="J15" s="13">
        <v>2</v>
      </c>
      <c r="K15" s="13">
        <v>3</v>
      </c>
      <c r="L15" s="17">
        <v>0.33333333333333331</v>
      </c>
    </row>
    <row r="16" spans="2:12" x14ac:dyDescent="0.2">
      <c r="B16" t="s">
        <v>152</v>
      </c>
      <c r="C16" s="13">
        <v>-272</v>
      </c>
      <c r="D16" s="13">
        <v>4</v>
      </c>
      <c r="E16" s="15">
        <v>9</v>
      </c>
      <c r="H16" t="s">
        <v>21</v>
      </c>
      <c r="I16" s="13">
        <v>2</v>
      </c>
      <c r="J16" s="13">
        <v>3</v>
      </c>
      <c r="K16" s="13">
        <v>5</v>
      </c>
      <c r="L16" s="17">
        <v>0.4</v>
      </c>
    </row>
    <row r="17" spans="2:12" x14ac:dyDescent="0.2">
      <c r="B17" t="s">
        <v>11</v>
      </c>
      <c r="C17" s="13">
        <v>-362</v>
      </c>
      <c r="D17" s="13">
        <v>9</v>
      </c>
      <c r="E17" s="15">
        <v>6</v>
      </c>
      <c r="H17" t="s">
        <v>30</v>
      </c>
      <c r="I17" s="13">
        <v>24</v>
      </c>
      <c r="J17" s="13">
        <v>41</v>
      </c>
      <c r="K17" s="13">
        <v>65</v>
      </c>
      <c r="L17" s="17">
        <v>0.36923076923076925</v>
      </c>
    </row>
    <row r="18" spans="2:12" x14ac:dyDescent="0.2">
      <c r="B18" t="s">
        <v>1</v>
      </c>
      <c r="C18" s="13">
        <v>-510</v>
      </c>
      <c r="D18" s="13">
        <v>22</v>
      </c>
      <c r="E18" s="15">
        <v>6.5</v>
      </c>
      <c r="H18" t="s">
        <v>28</v>
      </c>
      <c r="I18" s="13">
        <v>1</v>
      </c>
      <c r="J18" s="13">
        <v>3</v>
      </c>
      <c r="K18" s="13">
        <v>4</v>
      </c>
      <c r="L18" s="17">
        <v>0.25</v>
      </c>
    </row>
    <row r="19" spans="2:12" x14ac:dyDescent="0.2">
      <c r="B19" t="s">
        <v>30</v>
      </c>
      <c r="C19" s="13">
        <v>-1238.9999999999991</v>
      </c>
      <c r="D19" s="13">
        <v>79</v>
      </c>
      <c r="E19" s="15">
        <v>6.518987341772152</v>
      </c>
      <c r="H19" t="s">
        <v>246</v>
      </c>
      <c r="I19" s="13">
        <v>4</v>
      </c>
      <c r="J19" s="13">
        <v>1</v>
      </c>
      <c r="K19" s="13">
        <v>5</v>
      </c>
      <c r="L19" s="17">
        <v>0.8</v>
      </c>
    </row>
    <row r="20" spans="2:12" x14ac:dyDescent="0.2">
      <c r="B20" t="s">
        <v>186</v>
      </c>
      <c r="C20" s="13">
        <v>4226.0000000000009</v>
      </c>
      <c r="D20" s="13">
        <v>192</v>
      </c>
      <c r="E20" s="15">
        <v>14.677083333333334</v>
      </c>
      <c r="H20" t="s">
        <v>186</v>
      </c>
      <c r="I20" s="13">
        <v>89</v>
      </c>
      <c r="J20" s="13">
        <v>81</v>
      </c>
      <c r="K20" s="13">
        <v>170</v>
      </c>
      <c r="L20" s="17">
        <v>0.52352941176470591</v>
      </c>
    </row>
    <row r="23" spans="2:12" x14ac:dyDescent="0.2">
      <c r="C23" s="12" t="s">
        <v>214</v>
      </c>
    </row>
    <row r="24" spans="2:12" x14ac:dyDescent="0.2">
      <c r="B24" s="12" t="s">
        <v>176</v>
      </c>
      <c r="C24" t="s">
        <v>221</v>
      </c>
      <c r="D24" t="s">
        <v>223</v>
      </c>
      <c r="E24" s="27" t="s">
        <v>224</v>
      </c>
      <c r="F24" s="28" t="s">
        <v>210</v>
      </c>
    </row>
    <row r="25" spans="2:12" x14ac:dyDescent="0.2">
      <c r="B25" t="s">
        <v>17</v>
      </c>
      <c r="C25" s="13">
        <v>3518</v>
      </c>
      <c r="D25" s="13">
        <v>-749</v>
      </c>
      <c r="E25" s="27">
        <v>4.6969292389853141</v>
      </c>
      <c r="F25" s="29">
        <v>29</v>
      </c>
    </row>
    <row r="26" spans="2:12" x14ac:dyDescent="0.2">
      <c r="B26" t="s">
        <v>30</v>
      </c>
      <c r="C26" s="13">
        <v>1780</v>
      </c>
      <c r="D26" s="13">
        <v>-3018.9999999999991</v>
      </c>
      <c r="E26" s="27">
        <v>0.58959920503477992</v>
      </c>
      <c r="F26" s="29">
        <v>65</v>
      </c>
    </row>
    <row r="27" spans="2:12" x14ac:dyDescent="0.2">
      <c r="B27" t="s">
        <v>9</v>
      </c>
      <c r="C27" s="13">
        <v>1325</v>
      </c>
      <c r="D27" s="13">
        <v>-105</v>
      </c>
      <c r="E27" s="27">
        <v>12.619047619047619</v>
      </c>
      <c r="F27" s="29">
        <v>6</v>
      </c>
    </row>
    <row r="28" spans="2:12" x14ac:dyDescent="0.2">
      <c r="B28" t="s">
        <v>13</v>
      </c>
      <c r="C28" s="13">
        <v>1091</v>
      </c>
      <c r="D28" s="13">
        <v>-200</v>
      </c>
      <c r="E28" s="27">
        <v>5.4550000000000001</v>
      </c>
      <c r="F28" s="29">
        <v>4</v>
      </c>
    </row>
    <row r="29" spans="2:12" x14ac:dyDescent="0.2">
      <c r="B29" t="s">
        <v>6</v>
      </c>
      <c r="C29" s="13">
        <v>818</v>
      </c>
      <c r="D29" s="13">
        <v>0</v>
      </c>
      <c r="E29" s="27"/>
      <c r="F29" s="29">
        <v>4</v>
      </c>
    </row>
    <row r="30" spans="2:12" x14ac:dyDescent="0.2">
      <c r="B30" t="s">
        <v>61</v>
      </c>
      <c r="C30" s="13">
        <v>743.99999999999989</v>
      </c>
      <c r="D30" s="13">
        <v>-278</v>
      </c>
      <c r="E30" s="27">
        <v>2.6762589928057552</v>
      </c>
      <c r="F30" s="29">
        <v>5</v>
      </c>
    </row>
    <row r="31" spans="2:12" x14ac:dyDescent="0.2">
      <c r="B31" t="s">
        <v>246</v>
      </c>
      <c r="C31" s="13">
        <v>719</v>
      </c>
      <c r="D31" s="13">
        <v>-370</v>
      </c>
      <c r="E31" s="27">
        <v>1.9432432432432432</v>
      </c>
      <c r="F31" s="29">
        <v>5</v>
      </c>
    </row>
    <row r="32" spans="2:12" x14ac:dyDescent="0.2">
      <c r="B32" t="s">
        <v>1</v>
      </c>
      <c r="C32" s="13">
        <v>616</v>
      </c>
      <c r="D32" s="13">
        <v>-1126</v>
      </c>
      <c r="E32" s="27">
        <v>0.54706927175843689</v>
      </c>
      <c r="F32" s="29">
        <v>20</v>
      </c>
    </row>
    <row r="33" spans="2:9" x14ac:dyDescent="0.2">
      <c r="B33" t="s">
        <v>23</v>
      </c>
      <c r="C33" s="13">
        <v>496</v>
      </c>
      <c r="D33" s="13">
        <v>-168</v>
      </c>
      <c r="E33" s="27">
        <v>2.9523809523809526</v>
      </c>
      <c r="F33" s="29">
        <v>3</v>
      </c>
    </row>
    <row r="34" spans="2:9" x14ac:dyDescent="0.2">
      <c r="B34" t="s">
        <v>63</v>
      </c>
      <c r="C34" s="13">
        <v>435</v>
      </c>
      <c r="D34" s="13">
        <v>-352</v>
      </c>
      <c r="E34" s="27">
        <v>1.2357954545454546</v>
      </c>
      <c r="F34" s="29">
        <v>5</v>
      </c>
    </row>
    <row r="35" spans="2:9" x14ac:dyDescent="0.2">
      <c r="B35" t="s">
        <v>21</v>
      </c>
      <c r="C35" s="13">
        <v>350</v>
      </c>
      <c r="D35" s="13">
        <v>-498</v>
      </c>
      <c r="E35" s="27">
        <v>0.70281124497991965</v>
      </c>
      <c r="F35" s="29">
        <v>5</v>
      </c>
    </row>
    <row r="36" spans="2:9" x14ac:dyDescent="0.2">
      <c r="B36" t="s">
        <v>72</v>
      </c>
      <c r="C36" s="13">
        <v>293</v>
      </c>
      <c r="D36" s="13">
        <v>-244</v>
      </c>
      <c r="E36" s="27">
        <v>1.2008196721311475</v>
      </c>
      <c r="F36" s="29">
        <v>4</v>
      </c>
    </row>
    <row r="37" spans="2:9" x14ac:dyDescent="0.2">
      <c r="B37" t="s">
        <v>152</v>
      </c>
      <c r="C37" s="13">
        <v>105</v>
      </c>
      <c r="D37" s="13">
        <v>-377</v>
      </c>
      <c r="E37" s="27">
        <v>0.27851458885941643</v>
      </c>
      <c r="F37" s="29">
        <v>3</v>
      </c>
    </row>
    <row r="38" spans="2:9" x14ac:dyDescent="0.2">
      <c r="B38" t="s">
        <v>11</v>
      </c>
      <c r="C38" s="13">
        <v>71</v>
      </c>
      <c r="D38" s="13">
        <v>-433</v>
      </c>
      <c r="E38" s="27">
        <v>0.16397228637413394</v>
      </c>
      <c r="F38" s="29">
        <v>8</v>
      </c>
    </row>
    <row r="39" spans="2:9" x14ac:dyDescent="0.2">
      <c r="B39" t="s">
        <v>28</v>
      </c>
      <c r="C39" s="13">
        <v>25</v>
      </c>
      <c r="D39" s="13">
        <v>-241</v>
      </c>
      <c r="E39" s="27">
        <v>0.1037344398340249</v>
      </c>
      <c r="F39" s="29">
        <v>4</v>
      </c>
    </row>
    <row r="40" spans="2:9" x14ac:dyDescent="0.2">
      <c r="B40" t="s">
        <v>186</v>
      </c>
      <c r="C40" s="13">
        <v>12386</v>
      </c>
      <c r="D40" s="13">
        <v>-8159.9999999999991</v>
      </c>
      <c r="E40" s="27">
        <v>1.5178921568627453</v>
      </c>
      <c r="F40" s="29">
        <v>170</v>
      </c>
    </row>
    <row r="48" spans="2:9" x14ac:dyDescent="0.2">
      <c r="D48" s="12" t="s">
        <v>214</v>
      </c>
      <c r="I48" s="12" t="s">
        <v>214</v>
      </c>
    </row>
    <row r="49" spans="2:10" x14ac:dyDescent="0.2">
      <c r="B49" s="12" t="s">
        <v>176</v>
      </c>
      <c r="C49" s="12" t="s">
        <v>175</v>
      </c>
      <c r="D49" t="s">
        <v>212</v>
      </c>
      <c r="E49" t="s">
        <v>187</v>
      </c>
      <c r="F49" t="s">
        <v>213</v>
      </c>
      <c r="H49" s="12" t="s">
        <v>175</v>
      </c>
      <c r="I49" t="s">
        <v>212</v>
      </c>
      <c r="J49" t="s">
        <v>210</v>
      </c>
    </row>
    <row r="50" spans="2:10" x14ac:dyDescent="0.2">
      <c r="B50" t="s">
        <v>23</v>
      </c>
      <c r="C50" t="s">
        <v>53</v>
      </c>
      <c r="D50" s="13">
        <v>205</v>
      </c>
      <c r="E50" s="13">
        <v>1</v>
      </c>
      <c r="F50" s="15">
        <v>32</v>
      </c>
      <c r="H50" t="s">
        <v>0</v>
      </c>
      <c r="I50" s="13">
        <v>34</v>
      </c>
      <c r="J50" s="13">
        <v>2</v>
      </c>
    </row>
    <row r="51" spans="2:10" x14ac:dyDescent="0.2">
      <c r="C51" t="s">
        <v>20</v>
      </c>
      <c r="D51" s="13">
        <v>123</v>
      </c>
      <c r="E51" s="13">
        <v>2</v>
      </c>
      <c r="F51" s="15">
        <v>37.5</v>
      </c>
      <c r="H51" t="s">
        <v>5</v>
      </c>
      <c r="I51" s="13">
        <v>100</v>
      </c>
      <c r="J51" s="13">
        <v>1</v>
      </c>
    </row>
    <row r="52" spans="2:10" x14ac:dyDescent="0.2">
      <c r="B52" t="s">
        <v>191</v>
      </c>
      <c r="D52" s="13">
        <v>328</v>
      </c>
      <c r="E52" s="13">
        <v>3</v>
      </c>
      <c r="F52" s="15">
        <v>35.666666666666664</v>
      </c>
      <c r="H52" t="s">
        <v>8</v>
      </c>
      <c r="I52" s="13">
        <v>-134</v>
      </c>
      <c r="J52" s="13">
        <v>6</v>
      </c>
    </row>
    <row r="53" spans="2:10" x14ac:dyDescent="0.2">
      <c r="B53" t="s">
        <v>11</v>
      </c>
      <c r="C53" t="s">
        <v>145</v>
      </c>
      <c r="D53" s="13">
        <v>5</v>
      </c>
      <c r="E53" s="13">
        <v>1</v>
      </c>
      <c r="F53" s="15">
        <v>2</v>
      </c>
      <c r="H53" t="s">
        <v>20</v>
      </c>
      <c r="I53" s="13">
        <v>25</v>
      </c>
      <c r="J53" s="13">
        <v>3</v>
      </c>
    </row>
    <row r="54" spans="2:10" x14ac:dyDescent="0.2">
      <c r="C54" t="s">
        <v>120</v>
      </c>
      <c r="D54" s="13">
        <v>0</v>
      </c>
      <c r="E54" s="13">
        <v>1</v>
      </c>
      <c r="F54" s="15">
        <v>4</v>
      </c>
      <c r="H54" t="s">
        <v>27</v>
      </c>
      <c r="I54" s="13">
        <v>251</v>
      </c>
      <c r="J54" s="13">
        <v>12</v>
      </c>
    </row>
    <row r="55" spans="2:10" x14ac:dyDescent="0.2">
      <c r="C55" t="s">
        <v>122</v>
      </c>
      <c r="D55" s="13">
        <v>-50</v>
      </c>
      <c r="E55" s="13">
        <v>1</v>
      </c>
      <c r="F55" s="15">
        <v>2</v>
      </c>
      <c r="H55" t="s">
        <v>43</v>
      </c>
      <c r="I55" s="13">
        <v>70</v>
      </c>
      <c r="J55" s="13">
        <v>2</v>
      </c>
    </row>
    <row r="56" spans="2:10" x14ac:dyDescent="0.2">
      <c r="C56" t="s">
        <v>89</v>
      </c>
      <c r="D56" s="13">
        <v>-69</v>
      </c>
      <c r="E56" s="13">
        <v>1</v>
      </c>
      <c r="F56" s="15">
        <v>4</v>
      </c>
      <c r="H56" t="s">
        <v>45</v>
      </c>
      <c r="I56" s="13">
        <v>-7</v>
      </c>
      <c r="J56" s="13">
        <v>3</v>
      </c>
    </row>
    <row r="57" spans="2:10" x14ac:dyDescent="0.2">
      <c r="C57" t="s">
        <v>8</v>
      </c>
      <c r="D57" s="13">
        <v>-92</v>
      </c>
      <c r="E57" s="13">
        <v>2</v>
      </c>
      <c r="F57" s="15">
        <v>2.5</v>
      </c>
      <c r="H57" t="s">
        <v>49</v>
      </c>
      <c r="I57" s="13">
        <v>646</v>
      </c>
      <c r="J57" s="13">
        <v>3</v>
      </c>
    </row>
    <row r="58" spans="2:10" x14ac:dyDescent="0.2">
      <c r="C58" t="s">
        <v>82</v>
      </c>
      <c r="D58" s="13">
        <v>-187</v>
      </c>
      <c r="E58" s="13">
        <v>1</v>
      </c>
      <c r="F58" s="15">
        <v>30</v>
      </c>
      <c r="H58" t="s">
        <v>53</v>
      </c>
      <c r="I58" s="13">
        <v>755</v>
      </c>
      <c r="J58" s="13">
        <v>4</v>
      </c>
    </row>
    <row r="59" spans="2:10" x14ac:dyDescent="0.2">
      <c r="B59" t="s">
        <v>192</v>
      </c>
      <c r="D59" s="13">
        <v>-393</v>
      </c>
      <c r="E59" s="13">
        <v>7</v>
      </c>
      <c r="F59" s="15">
        <v>6.7142857142857144</v>
      </c>
      <c r="H59" t="s">
        <v>58</v>
      </c>
      <c r="I59" s="13">
        <v>255</v>
      </c>
      <c r="J59" s="13">
        <v>1</v>
      </c>
    </row>
    <row r="60" spans="2:10" x14ac:dyDescent="0.2">
      <c r="B60" t="s">
        <v>63</v>
      </c>
      <c r="C60" t="s">
        <v>60</v>
      </c>
      <c r="D60" s="13">
        <v>337</v>
      </c>
      <c r="E60" s="13">
        <v>2</v>
      </c>
      <c r="F60" s="15">
        <v>39.5</v>
      </c>
      <c r="H60" t="s">
        <v>60</v>
      </c>
      <c r="I60" s="13">
        <v>1492</v>
      </c>
      <c r="J60" s="13">
        <v>7</v>
      </c>
    </row>
    <row r="61" spans="2:10" x14ac:dyDescent="0.2">
      <c r="C61" t="s">
        <v>157</v>
      </c>
      <c r="D61" s="13">
        <v>-130</v>
      </c>
      <c r="E61" s="13">
        <v>1</v>
      </c>
      <c r="F61" s="15">
        <v>8</v>
      </c>
      <c r="H61" t="s">
        <v>68</v>
      </c>
      <c r="I61" s="13">
        <v>-161</v>
      </c>
      <c r="J61" s="13">
        <v>12</v>
      </c>
    </row>
    <row r="62" spans="2:10" x14ac:dyDescent="0.2">
      <c r="B62" t="s">
        <v>193</v>
      </c>
      <c r="D62" s="13">
        <v>207</v>
      </c>
      <c r="E62" s="13">
        <v>3</v>
      </c>
      <c r="F62" s="15">
        <v>29</v>
      </c>
      <c r="H62" t="s">
        <v>82</v>
      </c>
      <c r="I62" s="13">
        <v>-84</v>
      </c>
      <c r="J62" s="13">
        <v>4</v>
      </c>
    </row>
    <row r="63" spans="2:10" x14ac:dyDescent="0.2">
      <c r="B63" t="s">
        <v>13</v>
      </c>
      <c r="C63" t="s">
        <v>89</v>
      </c>
      <c r="D63" s="13">
        <v>771</v>
      </c>
      <c r="E63" s="13">
        <v>1</v>
      </c>
      <c r="F63" s="15">
        <v>42</v>
      </c>
      <c r="H63" t="s">
        <v>87</v>
      </c>
      <c r="I63" s="13">
        <v>353</v>
      </c>
      <c r="J63" s="13">
        <v>1</v>
      </c>
    </row>
    <row r="64" spans="2:10" x14ac:dyDescent="0.2">
      <c r="C64" t="s">
        <v>122</v>
      </c>
      <c r="D64" s="13">
        <v>200</v>
      </c>
      <c r="E64" s="13">
        <v>1</v>
      </c>
      <c r="F64" s="15">
        <v>6</v>
      </c>
      <c r="H64" t="s">
        <v>89</v>
      </c>
      <c r="I64" s="13">
        <v>1466</v>
      </c>
      <c r="J64" s="13">
        <v>20</v>
      </c>
    </row>
    <row r="65" spans="2:10" x14ac:dyDescent="0.2">
      <c r="C65" t="s">
        <v>145</v>
      </c>
      <c r="D65" s="13">
        <v>120</v>
      </c>
      <c r="E65" s="13">
        <v>1</v>
      </c>
      <c r="F65" s="15">
        <v>48</v>
      </c>
      <c r="H65" t="s">
        <v>111</v>
      </c>
      <c r="I65" s="13">
        <v>467.99999999999989</v>
      </c>
      <c r="J65" s="13">
        <v>2</v>
      </c>
    </row>
    <row r="66" spans="2:10" x14ac:dyDescent="0.2">
      <c r="C66" t="s">
        <v>8</v>
      </c>
      <c r="D66" s="13">
        <v>-200</v>
      </c>
      <c r="E66" s="13">
        <v>1</v>
      </c>
      <c r="F66" s="15">
        <v>60</v>
      </c>
      <c r="H66" t="s">
        <v>113</v>
      </c>
      <c r="I66" s="13">
        <v>156</v>
      </c>
      <c r="J66" s="13">
        <v>2</v>
      </c>
    </row>
    <row r="67" spans="2:10" x14ac:dyDescent="0.2">
      <c r="B67" t="s">
        <v>194</v>
      </c>
      <c r="D67" s="13">
        <v>891</v>
      </c>
      <c r="E67" s="13">
        <v>4</v>
      </c>
      <c r="F67" s="15">
        <v>39</v>
      </c>
      <c r="H67" t="s">
        <v>116</v>
      </c>
      <c r="I67" s="13">
        <v>41</v>
      </c>
      <c r="J67" s="13">
        <v>3</v>
      </c>
    </row>
    <row r="68" spans="2:10" x14ac:dyDescent="0.2">
      <c r="B68" t="s">
        <v>1</v>
      </c>
      <c r="C68" t="s">
        <v>143</v>
      </c>
      <c r="D68" s="13">
        <v>201</v>
      </c>
      <c r="E68" s="13">
        <v>1</v>
      </c>
      <c r="F68" s="15">
        <v>9</v>
      </c>
      <c r="H68" t="s">
        <v>120</v>
      </c>
      <c r="I68" s="13">
        <v>130</v>
      </c>
      <c r="J68" s="13">
        <v>1</v>
      </c>
    </row>
    <row r="69" spans="2:10" x14ac:dyDescent="0.2">
      <c r="C69" t="s">
        <v>53</v>
      </c>
      <c r="D69" s="13">
        <v>114</v>
      </c>
      <c r="E69" s="13">
        <v>1</v>
      </c>
      <c r="F69" s="15">
        <v>2</v>
      </c>
      <c r="H69" t="s">
        <v>122</v>
      </c>
      <c r="I69" s="13">
        <v>-1065</v>
      </c>
      <c r="J69" s="13">
        <v>18</v>
      </c>
    </row>
    <row r="70" spans="2:10" x14ac:dyDescent="0.2">
      <c r="C70" t="s">
        <v>157</v>
      </c>
      <c r="D70" s="13">
        <v>100</v>
      </c>
      <c r="E70" s="13">
        <v>1</v>
      </c>
      <c r="F70" s="15">
        <v>12</v>
      </c>
      <c r="H70" t="s">
        <v>140</v>
      </c>
      <c r="I70" s="13">
        <v>346</v>
      </c>
      <c r="J70" s="13">
        <v>2</v>
      </c>
    </row>
    <row r="71" spans="2:10" x14ac:dyDescent="0.2">
      <c r="C71" t="s">
        <v>0</v>
      </c>
      <c r="D71" s="13">
        <v>34</v>
      </c>
      <c r="E71" s="13">
        <v>2</v>
      </c>
      <c r="F71" s="15">
        <v>3.5</v>
      </c>
      <c r="H71" t="s">
        <v>143</v>
      </c>
      <c r="I71" s="13">
        <v>201</v>
      </c>
      <c r="J71" s="13">
        <v>1</v>
      </c>
    </row>
    <row r="72" spans="2:10" x14ac:dyDescent="0.2">
      <c r="C72" t="s">
        <v>122</v>
      </c>
      <c r="D72" s="13">
        <v>-15</v>
      </c>
      <c r="E72" s="13">
        <v>2</v>
      </c>
      <c r="F72" s="15">
        <v>2.5</v>
      </c>
      <c r="H72" t="s">
        <v>145</v>
      </c>
      <c r="I72" s="13">
        <v>606</v>
      </c>
      <c r="J72" s="13">
        <v>4</v>
      </c>
    </row>
    <row r="73" spans="2:10" x14ac:dyDescent="0.2">
      <c r="C73" t="s">
        <v>89</v>
      </c>
      <c r="D73" s="13">
        <v>-42</v>
      </c>
      <c r="E73" s="13">
        <v>1</v>
      </c>
      <c r="F73" s="15">
        <v>3</v>
      </c>
      <c r="H73" t="s">
        <v>150</v>
      </c>
      <c r="I73" s="13">
        <v>-522</v>
      </c>
      <c r="J73" s="13">
        <v>3</v>
      </c>
    </row>
    <row r="74" spans="2:10" x14ac:dyDescent="0.2">
      <c r="C74" t="s">
        <v>68</v>
      </c>
      <c r="D74" s="13">
        <v>-80</v>
      </c>
      <c r="E74" s="13">
        <v>1</v>
      </c>
      <c r="F74" s="15">
        <v>3</v>
      </c>
      <c r="H74" t="s">
        <v>155</v>
      </c>
      <c r="I74" s="13">
        <v>28</v>
      </c>
      <c r="J74" s="13">
        <v>1</v>
      </c>
    </row>
    <row r="75" spans="2:10" x14ac:dyDescent="0.2">
      <c r="C75" t="s">
        <v>8</v>
      </c>
      <c r="D75" s="13">
        <v>-95</v>
      </c>
      <c r="E75" s="13">
        <v>1</v>
      </c>
      <c r="F75" s="15">
        <v>4</v>
      </c>
      <c r="H75" t="s">
        <v>157</v>
      </c>
      <c r="I75" s="13">
        <v>-74.999999999999147</v>
      </c>
      <c r="J75" s="13">
        <v>16</v>
      </c>
    </row>
    <row r="76" spans="2:10" x14ac:dyDescent="0.2">
      <c r="C76" t="s">
        <v>150</v>
      </c>
      <c r="D76" s="13">
        <v>-100</v>
      </c>
      <c r="E76" s="13">
        <v>2</v>
      </c>
      <c r="F76" s="15">
        <v>2</v>
      </c>
      <c r="H76" t="s">
        <v>186</v>
      </c>
      <c r="I76" s="13">
        <v>5375.0000000000009</v>
      </c>
      <c r="J76" s="13">
        <v>134</v>
      </c>
    </row>
    <row r="77" spans="2:10" x14ac:dyDescent="0.2">
      <c r="C77" t="s">
        <v>27</v>
      </c>
      <c r="D77" s="13">
        <v>-132</v>
      </c>
      <c r="E77" s="13">
        <v>2</v>
      </c>
      <c r="F77" s="15">
        <v>6</v>
      </c>
    </row>
    <row r="78" spans="2:10" x14ac:dyDescent="0.2">
      <c r="C78" t="s">
        <v>82</v>
      </c>
      <c r="D78" s="13">
        <v>-195</v>
      </c>
      <c r="E78" s="13">
        <v>1</v>
      </c>
      <c r="F78" s="15">
        <v>6</v>
      </c>
    </row>
    <row r="79" spans="2:10" x14ac:dyDescent="0.2">
      <c r="B79" t="s">
        <v>195</v>
      </c>
      <c r="D79" s="13">
        <v>-210</v>
      </c>
      <c r="E79" s="13">
        <v>15</v>
      </c>
      <c r="F79" s="15">
        <v>4.4666666666666668</v>
      </c>
    </row>
    <row r="80" spans="2:10" x14ac:dyDescent="0.2">
      <c r="B80" t="s">
        <v>72</v>
      </c>
      <c r="C80" t="s">
        <v>82</v>
      </c>
      <c r="D80" s="13">
        <v>293</v>
      </c>
      <c r="E80" s="13">
        <v>1</v>
      </c>
      <c r="F80" s="15">
        <v>6</v>
      </c>
    </row>
    <row r="81" spans="2:6" x14ac:dyDescent="0.2">
      <c r="C81" t="s">
        <v>68</v>
      </c>
      <c r="D81" s="13">
        <v>-59</v>
      </c>
      <c r="E81" s="13">
        <v>1</v>
      </c>
      <c r="F81" s="15">
        <v>26</v>
      </c>
    </row>
    <row r="82" spans="2:6" x14ac:dyDescent="0.2">
      <c r="B82" t="s">
        <v>196</v>
      </c>
      <c r="D82" s="13">
        <v>234</v>
      </c>
      <c r="E82" s="13">
        <v>2</v>
      </c>
      <c r="F82" s="15">
        <v>16</v>
      </c>
    </row>
    <row r="83" spans="2:6" x14ac:dyDescent="0.2">
      <c r="B83" t="s">
        <v>9</v>
      </c>
      <c r="C83" t="s">
        <v>60</v>
      </c>
      <c r="D83" s="13">
        <v>430</v>
      </c>
      <c r="E83" s="13">
        <v>1</v>
      </c>
      <c r="F83" s="15">
        <v>80</v>
      </c>
    </row>
    <row r="84" spans="2:6" x14ac:dyDescent="0.2">
      <c r="C84" t="s">
        <v>49</v>
      </c>
      <c r="D84" s="13">
        <v>404</v>
      </c>
      <c r="E84" s="13">
        <v>1</v>
      </c>
      <c r="F84" s="15">
        <v>90</v>
      </c>
    </row>
    <row r="85" spans="2:6" x14ac:dyDescent="0.2">
      <c r="C85" t="s">
        <v>8</v>
      </c>
      <c r="D85" s="13">
        <v>212</v>
      </c>
      <c r="E85" s="13">
        <v>1</v>
      </c>
      <c r="F85" s="15">
        <v>17</v>
      </c>
    </row>
    <row r="86" spans="2:6" x14ac:dyDescent="0.2">
      <c r="C86" t="s">
        <v>145</v>
      </c>
      <c r="D86" s="13">
        <v>179</v>
      </c>
      <c r="E86" s="13">
        <v>1</v>
      </c>
      <c r="F86" s="15">
        <v>6</v>
      </c>
    </row>
    <row r="87" spans="2:6" x14ac:dyDescent="0.2">
      <c r="C87" t="s">
        <v>45</v>
      </c>
      <c r="D87" s="13">
        <v>100</v>
      </c>
      <c r="E87" s="13">
        <v>1</v>
      </c>
      <c r="F87" s="15">
        <v>16</v>
      </c>
    </row>
    <row r="88" spans="2:6" x14ac:dyDescent="0.2">
      <c r="C88" t="s">
        <v>68</v>
      </c>
      <c r="D88" s="13">
        <v>-105</v>
      </c>
      <c r="E88" s="13">
        <v>1</v>
      </c>
      <c r="F88" s="15">
        <v>99</v>
      </c>
    </row>
    <row r="89" spans="2:6" x14ac:dyDescent="0.2">
      <c r="B89" t="s">
        <v>197</v>
      </c>
      <c r="D89" s="13">
        <v>1220</v>
      </c>
      <c r="E89" s="13">
        <v>6</v>
      </c>
      <c r="F89" s="15">
        <v>51.333333333333336</v>
      </c>
    </row>
    <row r="90" spans="2:6" x14ac:dyDescent="0.2">
      <c r="B90" t="s">
        <v>152</v>
      </c>
      <c r="C90" t="s">
        <v>150</v>
      </c>
      <c r="D90" s="13">
        <v>-295</v>
      </c>
      <c r="E90" s="13">
        <v>2</v>
      </c>
      <c r="F90" s="15">
        <v>13</v>
      </c>
    </row>
    <row r="91" spans="2:6" x14ac:dyDescent="0.2">
      <c r="B91" t="s">
        <v>198</v>
      </c>
      <c r="D91" s="13">
        <v>-295</v>
      </c>
      <c r="E91" s="13">
        <v>2</v>
      </c>
      <c r="F91" s="15">
        <v>13</v>
      </c>
    </row>
    <row r="92" spans="2:6" x14ac:dyDescent="0.2">
      <c r="B92" t="s">
        <v>6</v>
      </c>
      <c r="C92" t="s">
        <v>60</v>
      </c>
      <c r="D92" s="13">
        <v>315</v>
      </c>
      <c r="E92" s="13">
        <v>1</v>
      </c>
      <c r="F92" s="15">
        <v>16</v>
      </c>
    </row>
    <row r="93" spans="2:6" x14ac:dyDescent="0.2">
      <c r="C93" t="s">
        <v>145</v>
      </c>
      <c r="D93" s="13">
        <v>302</v>
      </c>
      <c r="E93" s="13">
        <v>1</v>
      </c>
      <c r="F93" s="15">
        <v>74</v>
      </c>
    </row>
    <row r="94" spans="2:6" x14ac:dyDescent="0.2">
      <c r="C94" t="s">
        <v>53</v>
      </c>
      <c r="D94" s="13">
        <v>101</v>
      </c>
      <c r="E94" s="13">
        <v>1</v>
      </c>
      <c r="F94" s="15">
        <v>30</v>
      </c>
    </row>
    <row r="95" spans="2:6" x14ac:dyDescent="0.2">
      <c r="C95" t="s">
        <v>5</v>
      </c>
      <c r="D95" s="13">
        <v>100</v>
      </c>
      <c r="E95" s="13">
        <v>1</v>
      </c>
      <c r="F95" s="15">
        <v>126</v>
      </c>
    </row>
    <row r="96" spans="2:6" x14ac:dyDescent="0.2">
      <c r="B96" t="s">
        <v>199</v>
      </c>
      <c r="D96" s="13">
        <v>818</v>
      </c>
      <c r="E96" s="13">
        <v>4</v>
      </c>
      <c r="F96" s="15">
        <v>61.5</v>
      </c>
    </row>
    <row r="97" spans="2:6" x14ac:dyDescent="0.2">
      <c r="B97" t="s">
        <v>17</v>
      </c>
      <c r="C97" t="s">
        <v>89</v>
      </c>
      <c r="D97" s="13">
        <v>377</v>
      </c>
      <c r="E97" s="13">
        <v>1</v>
      </c>
      <c r="F97" s="15">
        <v>40</v>
      </c>
    </row>
    <row r="98" spans="2:6" x14ac:dyDescent="0.2">
      <c r="C98" t="s">
        <v>87</v>
      </c>
      <c r="D98" s="13">
        <v>353</v>
      </c>
      <c r="E98" s="13">
        <v>1</v>
      </c>
      <c r="F98" s="15">
        <v>21</v>
      </c>
    </row>
    <row r="99" spans="2:6" x14ac:dyDescent="0.2">
      <c r="C99" t="s">
        <v>27</v>
      </c>
      <c r="D99" s="13">
        <v>335</v>
      </c>
      <c r="E99" s="13">
        <v>3</v>
      </c>
      <c r="F99" s="15">
        <v>20</v>
      </c>
    </row>
    <row r="100" spans="2:6" x14ac:dyDescent="0.2">
      <c r="C100" t="s">
        <v>53</v>
      </c>
      <c r="D100" s="13">
        <v>335</v>
      </c>
      <c r="E100" s="13">
        <v>1</v>
      </c>
      <c r="F100" s="15">
        <v>55</v>
      </c>
    </row>
    <row r="101" spans="2:6" x14ac:dyDescent="0.2">
      <c r="C101" t="s">
        <v>157</v>
      </c>
      <c r="D101" s="13">
        <v>323</v>
      </c>
      <c r="E101" s="13">
        <v>2</v>
      </c>
      <c r="F101" s="15">
        <v>31</v>
      </c>
    </row>
    <row r="102" spans="2:6" x14ac:dyDescent="0.2">
      <c r="C102" t="s">
        <v>58</v>
      </c>
      <c r="D102" s="13">
        <v>255</v>
      </c>
      <c r="E102" s="13">
        <v>1</v>
      </c>
      <c r="F102" s="15">
        <v>4</v>
      </c>
    </row>
    <row r="103" spans="2:6" x14ac:dyDescent="0.2">
      <c r="C103" t="s">
        <v>49</v>
      </c>
      <c r="D103" s="13">
        <v>242</v>
      </c>
      <c r="E103" s="13">
        <v>2</v>
      </c>
      <c r="F103" s="15">
        <v>48.5</v>
      </c>
    </row>
    <row r="104" spans="2:6" x14ac:dyDescent="0.2">
      <c r="C104" t="s">
        <v>120</v>
      </c>
      <c r="D104" s="13">
        <v>130</v>
      </c>
      <c r="E104" s="13">
        <v>1</v>
      </c>
      <c r="F104" s="15">
        <v>3</v>
      </c>
    </row>
    <row r="105" spans="2:6" x14ac:dyDescent="0.2">
      <c r="C105" t="s">
        <v>45</v>
      </c>
      <c r="D105" s="13">
        <v>83</v>
      </c>
      <c r="E105" s="13">
        <v>1</v>
      </c>
      <c r="F105" s="15">
        <v>3</v>
      </c>
    </row>
    <row r="106" spans="2:6" x14ac:dyDescent="0.2">
      <c r="C106" t="s">
        <v>43</v>
      </c>
      <c r="D106" s="13">
        <v>70</v>
      </c>
      <c r="E106" s="13">
        <v>2</v>
      </c>
      <c r="F106" s="15">
        <v>5.5</v>
      </c>
    </row>
    <row r="107" spans="2:6" x14ac:dyDescent="0.2">
      <c r="C107" t="s">
        <v>140</v>
      </c>
      <c r="D107" s="13">
        <v>41</v>
      </c>
      <c r="E107" s="13">
        <v>1</v>
      </c>
      <c r="F107" s="15">
        <v>21</v>
      </c>
    </row>
    <row r="108" spans="2:6" x14ac:dyDescent="0.2">
      <c r="C108" t="s">
        <v>116</v>
      </c>
      <c r="D108" s="13">
        <v>41</v>
      </c>
      <c r="E108" s="13">
        <v>3</v>
      </c>
      <c r="F108" s="15">
        <v>10</v>
      </c>
    </row>
    <row r="109" spans="2:6" x14ac:dyDescent="0.2">
      <c r="C109" t="s">
        <v>8</v>
      </c>
      <c r="D109" s="13">
        <v>41</v>
      </c>
      <c r="E109" s="13">
        <v>1</v>
      </c>
      <c r="F109" s="15">
        <v>4</v>
      </c>
    </row>
    <row r="110" spans="2:6" x14ac:dyDescent="0.2">
      <c r="C110" t="s">
        <v>155</v>
      </c>
      <c r="D110" s="13">
        <v>28</v>
      </c>
      <c r="E110" s="13">
        <v>1</v>
      </c>
      <c r="F110" s="15">
        <v>28</v>
      </c>
    </row>
    <row r="111" spans="2:6" x14ac:dyDescent="0.2">
      <c r="C111" t="s">
        <v>82</v>
      </c>
      <c r="D111" s="13">
        <v>5</v>
      </c>
      <c r="E111" s="13">
        <v>1</v>
      </c>
      <c r="F111" s="15">
        <v>4</v>
      </c>
    </row>
    <row r="112" spans="2:6" x14ac:dyDescent="0.2">
      <c r="C112" t="s">
        <v>20</v>
      </c>
      <c r="D112" s="13">
        <v>0</v>
      </c>
      <c r="E112" s="13">
        <v>1</v>
      </c>
      <c r="F112" s="15">
        <v>7</v>
      </c>
    </row>
    <row r="113" spans="2:6" x14ac:dyDescent="0.2">
      <c r="C113" t="s">
        <v>150</v>
      </c>
      <c r="D113" s="13">
        <v>-127</v>
      </c>
      <c r="E113" s="13">
        <v>2</v>
      </c>
      <c r="F113" s="15">
        <v>7.5</v>
      </c>
    </row>
    <row r="114" spans="2:6" x14ac:dyDescent="0.2">
      <c r="C114" t="s">
        <v>60</v>
      </c>
      <c r="D114" s="13">
        <v>-154</v>
      </c>
      <c r="E114" s="13">
        <v>1</v>
      </c>
      <c r="F114" s="15">
        <v>20</v>
      </c>
    </row>
    <row r="115" spans="2:6" x14ac:dyDescent="0.2">
      <c r="B115" t="s">
        <v>200</v>
      </c>
      <c r="D115" s="13">
        <v>2378</v>
      </c>
      <c r="E115" s="13">
        <v>26</v>
      </c>
      <c r="F115" s="15">
        <v>18.653846153846153</v>
      </c>
    </row>
    <row r="116" spans="2:6" x14ac:dyDescent="0.2">
      <c r="B116" t="s">
        <v>61</v>
      </c>
      <c r="C116" t="s">
        <v>111</v>
      </c>
      <c r="D116" s="13">
        <v>467.99999999999989</v>
      </c>
      <c r="E116" s="13">
        <v>2</v>
      </c>
      <c r="F116" s="15">
        <v>13</v>
      </c>
    </row>
    <row r="117" spans="2:6" x14ac:dyDescent="0.2">
      <c r="C117" t="s">
        <v>60</v>
      </c>
      <c r="D117" s="13">
        <v>276</v>
      </c>
      <c r="E117" s="13">
        <v>1</v>
      </c>
      <c r="F117" s="15">
        <v>34</v>
      </c>
    </row>
    <row r="118" spans="2:6" x14ac:dyDescent="0.2">
      <c r="C118" t="s">
        <v>122</v>
      </c>
      <c r="D118" s="13">
        <v>-118</v>
      </c>
      <c r="E118" s="13">
        <v>1</v>
      </c>
      <c r="F118" s="15">
        <v>8</v>
      </c>
    </row>
    <row r="119" spans="2:6" x14ac:dyDescent="0.2">
      <c r="C119" t="s">
        <v>113</v>
      </c>
      <c r="D119" s="13">
        <v>-160</v>
      </c>
      <c r="E119" s="13">
        <v>1</v>
      </c>
      <c r="F119" s="15">
        <v>6</v>
      </c>
    </row>
    <row r="120" spans="2:6" x14ac:dyDescent="0.2">
      <c r="B120" t="s">
        <v>201</v>
      </c>
      <c r="D120" s="13">
        <v>465.99999999999989</v>
      </c>
      <c r="E120" s="13">
        <v>5</v>
      </c>
      <c r="F120" s="15">
        <v>14.8</v>
      </c>
    </row>
    <row r="121" spans="2:6" x14ac:dyDescent="0.2">
      <c r="B121" t="s">
        <v>21</v>
      </c>
      <c r="C121" t="s">
        <v>140</v>
      </c>
      <c r="D121" s="13">
        <v>305</v>
      </c>
      <c r="E121" s="13">
        <v>1</v>
      </c>
      <c r="F121" s="15">
        <v>22</v>
      </c>
    </row>
    <row r="122" spans="2:6" x14ac:dyDescent="0.2">
      <c r="C122" t="s">
        <v>68</v>
      </c>
      <c r="D122" s="13">
        <v>45</v>
      </c>
      <c r="E122" s="13">
        <v>1</v>
      </c>
      <c r="F122" s="15">
        <v>69</v>
      </c>
    </row>
    <row r="123" spans="2:6" x14ac:dyDescent="0.2">
      <c r="C123" t="s">
        <v>20</v>
      </c>
      <c r="D123" s="13">
        <v>-98</v>
      </c>
      <c r="E123" s="13">
        <v>1</v>
      </c>
      <c r="F123" s="15">
        <v>25</v>
      </c>
    </row>
    <row r="124" spans="2:6" x14ac:dyDescent="0.2">
      <c r="C124" t="s">
        <v>45</v>
      </c>
      <c r="D124" s="13">
        <v>-190</v>
      </c>
      <c r="E124" s="13">
        <v>1</v>
      </c>
      <c r="F124" s="15">
        <v>14</v>
      </c>
    </row>
    <row r="125" spans="2:6" x14ac:dyDescent="0.2">
      <c r="C125" t="s">
        <v>157</v>
      </c>
      <c r="D125" s="13">
        <v>-210</v>
      </c>
      <c r="E125" s="13">
        <v>1</v>
      </c>
      <c r="F125" s="15">
        <v>47</v>
      </c>
    </row>
    <row r="126" spans="2:6" x14ac:dyDescent="0.2">
      <c r="B126" t="s">
        <v>202</v>
      </c>
      <c r="D126" s="13">
        <v>-148</v>
      </c>
      <c r="E126" s="13">
        <v>5</v>
      </c>
      <c r="F126" s="15">
        <v>35.4</v>
      </c>
    </row>
    <row r="127" spans="2:6" x14ac:dyDescent="0.2">
      <c r="B127" t="s">
        <v>30</v>
      </c>
      <c r="C127" t="s">
        <v>89</v>
      </c>
      <c r="D127" s="13">
        <v>404</v>
      </c>
      <c r="E127" s="13">
        <v>18</v>
      </c>
      <c r="F127" s="15">
        <v>5.3888888888888893</v>
      </c>
    </row>
    <row r="128" spans="2:6" x14ac:dyDescent="0.2">
      <c r="C128" t="s">
        <v>27</v>
      </c>
      <c r="D128" s="13">
        <v>117</v>
      </c>
      <c r="E128" s="13">
        <v>8</v>
      </c>
      <c r="F128" s="15">
        <v>8.75</v>
      </c>
    </row>
    <row r="129" spans="2:6" x14ac:dyDescent="0.2">
      <c r="C129" t="s">
        <v>68</v>
      </c>
      <c r="D129" s="13">
        <v>38</v>
      </c>
      <c r="E129" s="13">
        <v>10</v>
      </c>
      <c r="F129" s="15">
        <v>8.5</v>
      </c>
    </row>
    <row r="130" spans="2:6" x14ac:dyDescent="0.2">
      <c r="C130" t="s">
        <v>157</v>
      </c>
      <c r="D130" s="13">
        <v>-63.999999999999147</v>
      </c>
      <c r="E130" s="13">
        <v>16</v>
      </c>
      <c r="F130" s="15">
        <v>5.6875</v>
      </c>
    </row>
    <row r="131" spans="2:6" x14ac:dyDescent="0.2">
      <c r="C131" t="s">
        <v>122</v>
      </c>
      <c r="D131" s="13">
        <v>-1082</v>
      </c>
      <c r="E131" s="13">
        <v>13</v>
      </c>
      <c r="F131" s="15">
        <v>4.384615384615385</v>
      </c>
    </row>
    <row r="132" spans="2:6" x14ac:dyDescent="0.2">
      <c r="B132" t="s">
        <v>203</v>
      </c>
      <c r="D132" s="13">
        <v>-586.99999999999909</v>
      </c>
      <c r="E132" s="13">
        <v>65</v>
      </c>
      <c r="F132" s="15">
        <v>6.1538461538461542</v>
      </c>
    </row>
    <row r="133" spans="2:6" x14ac:dyDescent="0.2">
      <c r="B133" t="s">
        <v>28</v>
      </c>
      <c r="C133" t="s">
        <v>89</v>
      </c>
      <c r="D133" s="13">
        <v>25</v>
      </c>
      <c r="E133" s="13">
        <v>1</v>
      </c>
      <c r="F133" s="15">
        <v>0</v>
      </c>
    </row>
    <row r="134" spans="2:6" x14ac:dyDescent="0.2">
      <c r="C134" t="s">
        <v>27</v>
      </c>
      <c r="D134" s="13">
        <v>-69</v>
      </c>
      <c r="E134" s="13">
        <v>1</v>
      </c>
      <c r="F134" s="15">
        <v>2</v>
      </c>
    </row>
    <row r="135" spans="2:6" x14ac:dyDescent="0.2">
      <c r="C135" t="s">
        <v>157</v>
      </c>
      <c r="D135" s="13">
        <v>-94</v>
      </c>
      <c r="E135" s="13">
        <v>1</v>
      </c>
      <c r="F135" s="15">
        <v>4</v>
      </c>
    </row>
    <row r="136" spans="2:6" x14ac:dyDescent="0.2">
      <c r="B136" t="s">
        <v>204</v>
      </c>
      <c r="D136" s="13">
        <v>-138</v>
      </c>
      <c r="E136" s="13">
        <v>3</v>
      </c>
      <c r="F136" s="15">
        <v>2</v>
      </c>
    </row>
    <row r="137" spans="2:6" x14ac:dyDescent="0.2">
      <c r="B137" t="s">
        <v>246</v>
      </c>
      <c r="C137" t="s">
        <v>113</v>
      </c>
      <c r="D137" s="13">
        <v>316</v>
      </c>
      <c r="E137" s="13">
        <v>1</v>
      </c>
      <c r="F137" s="15">
        <v>29</v>
      </c>
    </row>
    <row r="138" spans="2:6" x14ac:dyDescent="0.2">
      <c r="C138" t="s">
        <v>60</v>
      </c>
      <c r="D138" s="13">
        <v>288</v>
      </c>
      <c r="E138" s="13">
        <v>1</v>
      </c>
      <c r="F138" s="15">
        <v>44</v>
      </c>
    </row>
    <row r="139" spans="2:6" x14ac:dyDescent="0.2">
      <c r="B139" t="s">
        <v>260</v>
      </c>
      <c r="D139" s="13">
        <v>604</v>
      </c>
      <c r="E139" s="13">
        <v>2</v>
      </c>
      <c r="F139" s="15">
        <v>36.5</v>
      </c>
    </row>
    <row r="140" spans="2:6" x14ac:dyDescent="0.2">
      <c r="B140" t="s">
        <v>186</v>
      </c>
      <c r="D140" s="13">
        <v>5375.0000000000009</v>
      </c>
      <c r="E140" s="13">
        <v>152</v>
      </c>
      <c r="F140" s="15">
        <v>15.072368421052632</v>
      </c>
    </row>
  </sheetData>
  <conditionalFormatting pivot="1" sqref="E25:E40">
    <cfRule type="cellIs" dxfId="0" priority="1" operator="greaterThan">
      <formula>1.5</formula>
    </cfRule>
  </conditionalFormatting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46EF2-A3CC-416C-8AB1-09F85223D29A}">
  <dimension ref="B2:R194"/>
  <sheetViews>
    <sheetView zoomScale="70" zoomScaleNormal="70" workbookViewId="0">
      <pane xSplit="1" ySplit="2" topLeftCell="D162" activePane="bottomRight" state="frozen"/>
      <selection pane="topRight" activeCell="B1" sqref="B1"/>
      <selection pane="bottomLeft" activeCell="A3" sqref="A3"/>
      <selection pane="bottomRight" activeCell="R191" sqref="R191"/>
    </sheetView>
  </sheetViews>
  <sheetFormatPr defaultRowHeight="15" outlineLevelCol="1" x14ac:dyDescent="0.2"/>
  <cols>
    <col min="2" max="2" width="13.77734375" customWidth="1"/>
    <col min="3" max="3" width="21.109375" bestFit="1" customWidth="1"/>
    <col min="4" max="4" width="19.88671875" customWidth="1"/>
    <col min="5" max="5" width="19.109375" customWidth="1"/>
    <col min="7" max="7" width="12.77734375" customWidth="1"/>
    <col min="8" max="8" width="15.44140625" customWidth="1"/>
    <col min="9" max="9" width="12.88671875" customWidth="1"/>
    <col min="10" max="10" width="34.109375" bestFit="1" customWidth="1"/>
    <col min="11" max="11" width="12.44140625" customWidth="1"/>
    <col min="12" max="12" width="21.109375" customWidth="1" outlineLevel="1"/>
    <col min="13" max="13" width="20.109375" customWidth="1" outlineLevel="1"/>
    <col min="14" max="14" width="19.5546875" customWidth="1" outlineLevel="1"/>
    <col min="15" max="15" width="17.44140625" customWidth="1" outlineLevel="1"/>
    <col min="16" max="16" width="18.5546875" customWidth="1" outlineLevel="1"/>
    <col min="17" max="17" width="18.21875" customWidth="1" outlineLevel="1"/>
    <col min="18" max="18" width="32.21875" customWidth="1"/>
  </cols>
  <sheetData>
    <row r="2" spans="2:18" x14ac:dyDescent="0.2">
      <c r="B2" s="1" t="s">
        <v>175</v>
      </c>
      <c r="C2" s="2" t="s">
        <v>176</v>
      </c>
      <c r="D2" s="2" t="s">
        <v>177</v>
      </c>
      <c r="E2" s="2" t="s">
        <v>178</v>
      </c>
      <c r="F2" s="2" t="s">
        <v>179</v>
      </c>
      <c r="G2" s="2" t="s">
        <v>180</v>
      </c>
      <c r="H2" s="2" t="s">
        <v>181</v>
      </c>
      <c r="I2" s="2" t="s">
        <v>182</v>
      </c>
      <c r="J2" s="2" t="s">
        <v>184</v>
      </c>
      <c r="K2" s="3" t="s">
        <v>183</v>
      </c>
      <c r="L2" s="14" t="s">
        <v>189</v>
      </c>
      <c r="M2" s="14" t="s">
        <v>205</v>
      </c>
      <c r="N2" s="14" t="s">
        <v>206</v>
      </c>
      <c r="O2" s="14" t="s">
        <v>209</v>
      </c>
      <c r="P2" s="14" t="s">
        <v>220</v>
      </c>
      <c r="Q2" s="14" t="s">
        <v>222</v>
      </c>
      <c r="R2" s="30" t="s">
        <v>259</v>
      </c>
    </row>
    <row r="3" spans="2:18" x14ac:dyDescent="0.2">
      <c r="B3" s="8" t="s">
        <v>89</v>
      </c>
      <c r="C3" s="9" t="s">
        <v>30</v>
      </c>
      <c r="D3" s="9" t="s">
        <v>14</v>
      </c>
      <c r="E3" s="9">
        <v>1.236</v>
      </c>
      <c r="F3" s="9">
        <v>1.25</v>
      </c>
      <c r="G3" s="9">
        <v>1.226</v>
      </c>
      <c r="H3" s="10">
        <v>43167</v>
      </c>
      <c r="I3" s="10">
        <v>43175</v>
      </c>
      <c r="J3" s="9" t="s">
        <v>90</v>
      </c>
      <c r="K3" s="11">
        <v>-100</v>
      </c>
      <c r="L3">
        <f>I3-H3</f>
        <v>8</v>
      </c>
      <c r="M3">
        <f>IF(K3&gt;0,1,0)</f>
        <v>0</v>
      </c>
      <c r="N3">
        <f>IF(K3&lt;0,1,0)</f>
        <v>1</v>
      </c>
      <c r="O3">
        <f>IF(K3=0,0,IF(K3&lt;&gt;"",1,0))</f>
        <v>1</v>
      </c>
      <c r="P3">
        <f>IF(K3&gt;0,K3,0)</f>
        <v>0</v>
      </c>
      <c r="Q3">
        <f>IF(K3&lt;0,K3,0)</f>
        <v>-100</v>
      </c>
      <c r="R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IFRlong open1.2361.251.2264316743175Stopped out at 1.2260 (S/T)</v>
      </c>
    </row>
    <row r="4" spans="2:18" x14ac:dyDescent="0.2">
      <c r="B4" s="4" t="s">
        <v>89</v>
      </c>
      <c r="C4" s="5" t="s">
        <v>1</v>
      </c>
      <c r="D4" s="5" t="s">
        <v>14</v>
      </c>
      <c r="E4" s="5">
        <v>1.2335</v>
      </c>
      <c r="F4" s="5">
        <v>1.26</v>
      </c>
      <c r="G4" s="5">
        <v>1.2250000000000001</v>
      </c>
      <c r="H4" s="6">
        <v>43172</v>
      </c>
      <c r="I4" s="6">
        <v>43175</v>
      </c>
      <c r="J4" s="5" t="s">
        <v>91</v>
      </c>
      <c r="K4" s="7">
        <v>-42</v>
      </c>
      <c r="L4">
        <f>I4-H4</f>
        <v>3</v>
      </c>
      <c r="M4">
        <f>IF(K4&gt;0,1,0)</f>
        <v>0</v>
      </c>
      <c r="N4">
        <f>IF(K4&lt;0,1,0)</f>
        <v>1</v>
      </c>
      <c r="O4">
        <f>IF(K4=0,0,IF(K4&lt;&gt;"",1,0))</f>
        <v>1</v>
      </c>
      <c r="P4">
        <f>IF(K4&gt;0,K4,0)</f>
        <v>0</v>
      </c>
      <c r="Q4">
        <f>IF(K4&lt;0,K4,0)</f>
        <v>-42</v>
      </c>
      <c r="R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EUR/USDCITIlong open1.23351.261.2254317243175Closed at market at 1.2293 (TOTW-M/T)</v>
      </c>
    </row>
    <row r="5" spans="2:18" x14ac:dyDescent="0.2">
      <c r="B5" s="8" t="s">
        <v>111</v>
      </c>
      <c r="C5" s="9" t="s">
        <v>61</v>
      </c>
      <c r="D5" s="9" t="s">
        <v>14</v>
      </c>
      <c r="E5" s="9">
        <v>1.7833000000000001</v>
      </c>
      <c r="F5" s="9">
        <v>1.83</v>
      </c>
      <c r="G5" s="9">
        <v>1.79</v>
      </c>
      <c r="H5" s="10">
        <v>43165</v>
      </c>
      <c r="I5" s="10">
        <v>43178</v>
      </c>
      <c r="J5" s="9" t="s">
        <v>112</v>
      </c>
      <c r="K5" s="11">
        <v>467</v>
      </c>
      <c r="L5">
        <f>I5-H5</f>
        <v>13</v>
      </c>
      <c r="M5">
        <f>IF(K5&gt;0,1,0)</f>
        <v>1</v>
      </c>
      <c r="N5">
        <f>IF(K5&lt;0,1,0)</f>
        <v>0</v>
      </c>
      <c r="O5">
        <f>IF(K5=0,0,IF(K5&lt;&gt;"",1,0))</f>
        <v>1</v>
      </c>
      <c r="P5">
        <f>IF(K5&gt;0,K5,0)</f>
        <v>467</v>
      </c>
      <c r="Q5">
        <f>IF(K5&lt;0,K5,0)</f>
        <v>0</v>
      </c>
      <c r="R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GBP/CADNOMURAlong open1.78331.831.794316543178Hit Target at 1.8300 (M/T)</v>
      </c>
    </row>
    <row r="6" spans="2:18" x14ac:dyDescent="0.2">
      <c r="B6" s="4" t="s">
        <v>122</v>
      </c>
      <c r="C6" s="5" t="s">
        <v>30</v>
      </c>
      <c r="D6" s="5" t="s">
        <v>2</v>
      </c>
      <c r="E6" s="5">
        <v>1.3959999999999999</v>
      </c>
      <c r="F6" s="5">
        <v>1.3714999999999999</v>
      </c>
      <c r="G6" s="5">
        <v>1.4075</v>
      </c>
      <c r="H6" s="6">
        <v>43172</v>
      </c>
      <c r="I6" s="6">
        <v>43178</v>
      </c>
      <c r="J6" s="5" t="s">
        <v>123</v>
      </c>
      <c r="K6" s="7">
        <v>-115</v>
      </c>
      <c r="L6">
        <f>I6-H6</f>
        <v>6</v>
      </c>
      <c r="M6">
        <f>IF(K6&gt;0,1,0)</f>
        <v>0</v>
      </c>
      <c r="N6">
        <f>IF(K6&lt;0,1,0)</f>
        <v>1</v>
      </c>
      <c r="O6">
        <f>IF(K6=0,0,IF(K6&lt;&gt;"",1,0))</f>
        <v>1</v>
      </c>
      <c r="P6">
        <f>IF(K6&gt;0,K6,0)</f>
        <v>0</v>
      </c>
      <c r="Q6">
        <f>IF(K6&lt;0,K6,0)</f>
        <v>-115</v>
      </c>
      <c r="R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IFRshort open1.3961.37151.40754317243178Stopped out at 1.4075 (M/T)</v>
      </c>
    </row>
    <row r="7" spans="2:18" x14ac:dyDescent="0.2">
      <c r="B7" s="4" t="s">
        <v>157</v>
      </c>
      <c r="C7" s="5" t="s">
        <v>30</v>
      </c>
      <c r="D7" s="5" t="s">
        <v>2</v>
      </c>
      <c r="E7" s="5">
        <v>106.65</v>
      </c>
      <c r="F7" s="5">
        <v>105.05</v>
      </c>
      <c r="G7" s="5">
        <v>106.5</v>
      </c>
      <c r="H7" s="6">
        <v>43166</v>
      </c>
      <c r="I7" s="6">
        <v>43179</v>
      </c>
      <c r="J7" s="5" t="s">
        <v>158</v>
      </c>
      <c r="K7" s="7">
        <v>15</v>
      </c>
      <c r="L7">
        <f>I7-H7</f>
        <v>13</v>
      </c>
      <c r="M7">
        <f>IF(K7&gt;0,1,0)</f>
        <v>1</v>
      </c>
      <c r="N7">
        <f>IF(K7&lt;0,1,0)</f>
        <v>0</v>
      </c>
      <c r="O7">
        <f>IF(K7=0,0,IF(K7&lt;&gt;"",1,0))</f>
        <v>1</v>
      </c>
      <c r="P7">
        <f>IF(K7&gt;0,K7,0)</f>
        <v>15</v>
      </c>
      <c r="Q7">
        <f>IF(K7&lt;0,K7,0)</f>
        <v>0</v>
      </c>
      <c r="R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IFRshort open106.65105.05106.54316643179Hit Profit-Stop at 106.50 (S/T)</v>
      </c>
    </row>
    <row r="8" spans="2:18" x14ac:dyDescent="0.2">
      <c r="B8" s="4" t="s">
        <v>27</v>
      </c>
      <c r="C8" s="5" t="s">
        <v>28</v>
      </c>
      <c r="D8" s="5" t="s">
        <v>2</v>
      </c>
      <c r="E8" s="5">
        <v>0.77010000000000001</v>
      </c>
      <c r="F8" s="5">
        <v>0.76</v>
      </c>
      <c r="G8" s="5">
        <v>0.77700000000000002</v>
      </c>
      <c r="H8" s="6">
        <v>43178</v>
      </c>
      <c r="I8" s="6">
        <v>43180</v>
      </c>
      <c r="J8" s="5" t="s">
        <v>29</v>
      </c>
      <c r="K8" s="7">
        <v>-69</v>
      </c>
      <c r="L8">
        <f>I8-H8</f>
        <v>2</v>
      </c>
      <c r="M8">
        <f>IF(K8&gt;0,1,0)</f>
        <v>0</v>
      </c>
      <c r="N8">
        <f>IF(K8&lt;0,1,0)</f>
        <v>1</v>
      </c>
      <c r="O8">
        <f>IF(K8=0,0,IF(K8&lt;&gt;"",1,0))</f>
        <v>1</v>
      </c>
      <c r="P8">
        <f>IF(K8&gt;0,K8,0)</f>
        <v>0</v>
      </c>
      <c r="Q8">
        <f>IF(K8&lt;0,K8,0)</f>
        <v>-69</v>
      </c>
      <c r="R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AUD/USDUOBshort open0.77010.760.7774317843180Stopped out at 0.7770 (S/T)</v>
      </c>
    </row>
    <row r="9" spans="2:18" x14ac:dyDescent="0.2">
      <c r="B9" s="8" t="s">
        <v>145</v>
      </c>
      <c r="C9" s="9" t="s">
        <v>11</v>
      </c>
      <c r="D9" s="9" t="s">
        <v>2</v>
      </c>
      <c r="E9" s="9">
        <v>0.72199999999999998</v>
      </c>
      <c r="F9" s="9">
        <v>0.71299999999999997</v>
      </c>
      <c r="G9" s="9">
        <v>0.72150000000000003</v>
      </c>
      <c r="H9" s="10">
        <v>43178</v>
      </c>
      <c r="I9" s="10">
        <v>43180</v>
      </c>
      <c r="J9" s="9" t="s">
        <v>148</v>
      </c>
      <c r="K9" s="11">
        <v>5</v>
      </c>
      <c r="L9">
        <f>I9-H9</f>
        <v>2</v>
      </c>
      <c r="M9">
        <f>IF(K9&gt;0,1,0)</f>
        <v>1</v>
      </c>
      <c r="N9">
        <f>IF(K9&lt;0,1,0)</f>
        <v>0</v>
      </c>
      <c r="O9">
        <f>IF(K9=0,0,IF(K9&lt;&gt;"",1,0))</f>
        <v>1</v>
      </c>
      <c r="P9">
        <f>IF(K9&gt;0,K9,0)</f>
        <v>5</v>
      </c>
      <c r="Q9">
        <f>IF(K9&lt;0,K9,0)</f>
        <v>0</v>
      </c>
      <c r="R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NZD/USDBARCLAYSshort open0.7220.7130.72154317843180Hit Profit-Stop at 0.7215</v>
      </c>
    </row>
    <row r="10" spans="2:18" x14ac:dyDescent="0.2">
      <c r="B10" s="4" t="s">
        <v>120</v>
      </c>
      <c r="C10" s="5" t="s">
        <v>17</v>
      </c>
      <c r="D10" s="5" t="s">
        <v>14</v>
      </c>
      <c r="E10" s="5">
        <v>1.9370000000000001</v>
      </c>
      <c r="F10" s="5">
        <v>2.08</v>
      </c>
      <c r="G10" s="5">
        <v>1.95</v>
      </c>
      <c r="H10" s="6">
        <v>43178</v>
      </c>
      <c r="I10" s="6">
        <v>43181</v>
      </c>
      <c r="J10" s="5" t="s">
        <v>121</v>
      </c>
      <c r="K10" s="7">
        <v>130</v>
      </c>
      <c r="L10">
        <f>I10-H10</f>
        <v>3</v>
      </c>
      <c r="M10">
        <f>IF(K10&gt;0,1,0)</f>
        <v>1</v>
      </c>
      <c r="N10">
        <f>IF(K10&lt;0,1,0)</f>
        <v>0</v>
      </c>
      <c r="O10">
        <f>IF(K10=0,0,IF(K10&lt;&gt;"",1,0))</f>
        <v>1</v>
      </c>
      <c r="P10">
        <f>IF(K10&gt;0,K10,0)</f>
        <v>130</v>
      </c>
      <c r="Q10">
        <f>IF(K10&lt;0,K10,0)</f>
        <v>0</v>
      </c>
      <c r="R1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GBP/NZDMORGAN STANLEYlong open1.9372.081.954317843181Hit Profit-Stop at 1.9500</v>
      </c>
    </row>
    <row r="11" spans="2:18" x14ac:dyDescent="0.2">
      <c r="B11" s="8" t="s">
        <v>122</v>
      </c>
      <c r="C11" s="9" t="s">
        <v>1</v>
      </c>
      <c r="D11" s="9" t="s">
        <v>14</v>
      </c>
      <c r="E11" s="9">
        <v>1.4</v>
      </c>
      <c r="F11" s="9">
        <v>1.43</v>
      </c>
      <c r="G11" s="9">
        <v>1.38</v>
      </c>
      <c r="H11" s="10">
        <v>43178</v>
      </c>
      <c r="I11" s="10">
        <v>43181</v>
      </c>
      <c r="J11" s="9" t="s">
        <v>124</v>
      </c>
      <c r="K11" s="11">
        <v>130</v>
      </c>
      <c r="L11">
        <f>I11-H11</f>
        <v>3</v>
      </c>
      <c r="M11">
        <f>IF(K11&gt;0,1,0)</f>
        <v>1</v>
      </c>
      <c r="N11">
        <f>IF(K11&lt;0,1,0)</f>
        <v>0</v>
      </c>
      <c r="O11">
        <f>IF(K11=0,0,IF(K11&lt;&gt;"",1,0))</f>
        <v>1</v>
      </c>
      <c r="P11">
        <f>IF(K11&gt;0,K11,0)</f>
        <v>130</v>
      </c>
      <c r="Q11">
        <f>IF(K11&lt;0,K11,0)</f>
        <v>0</v>
      </c>
      <c r="R1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GBP/USDCITIlong open1.41.431.384317843181Closed at market at 1.4130 (TOTW-M/T)</v>
      </c>
    </row>
    <row r="12" spans="2:18" x14ac:dyDescent="0.2">
      <c r="B12" s="4" t="s">
        <v>122</v>
      </c>
      <c r="C12" s="5" t="s">
        <v>30</v>
      </c>
      <c r="D12" s="5" t="s">
        <v>2</v>
      </c>
      <c r="E12" s="5">
        <v>1.4065000000000001</v>
      </c>
      <c r="F12" s="5">
        <v>0</v>
      </c>
      <c r="G12" s="5">
        <v>1.4165000000000001</v>
      </c>
      <c r="H12" s="6">
        <v>43179</v>
      </c>
      <c r="I12" s="6">
        <v>43181</v>
      </c>
      <c r="J12" s="5" t="s">
        <v>125</v>
      </c>
      <c r="K12" s="7">
        <v>-85</v>
      </c>
      <c r="L12">
        <f>I12-H12</f>
        <v>2</v>
      </c>
      <c r="M12">
        <f>IF(K12&gt;0,1,0)</f>
        <v>0</v>
      </c>
      <c r="N12">
        <f>IF(K12&lt;0,1,0)</f>
        <v>1</v>
      </c>
      <c r="O12">
        <f>IF(K12=0,0,IF(K12&lt;&gt;"",1,0))</f>
        <v>1</v>
      </c>
      <c r="P12">
        <f>IF(K12&gt;0,K12,0)</f>
        <v>0</v>
      </c>
      <c r="Q12">
        <f>IF(K12&lt;0,K12,0)</f>
        <v>-85</v>
      </c>
      <c r="R1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IFRshort open1.406501.41654317943181Stopped out at 1.4150</v>
      </c>
    </row>
    <row r="13" spans="2:18" x14ac:dyDescent="0.2">
      <c r="B13" s="8" t="s">
        <v>145</v>
      </c>
      <c r="C13" s="9" t="s">
        <v>13</v>
      </c>
      <c r="D13" s="9" t="s">
        <v>2</v>
      </c>
      <c r="E13" s="9">
        <v>0.73599999999999999</v>
      </c>
      <c r="F13" s="9">
        <v>0.71</v>
      </c>
      <c r="G13" s="9">
        <v>0.72399999999999998</v>
      </c>
      <c r="H13" s="10">
        <v>43133</v>
      </c>
      <c r="I13" s="10">
        <v>43181</v>
      </c>
      <c r="J13" s="9" t="s">
        <v>147</v>
      </c>
      <c r="K13" s="11">
        <v>120</v>
      </c>
      <c r="L13">
        <f>I13-H13</f>
        <v>48</v>
      </c>
      <c r="M13">
        <f>IF(K13&gt;0,1,0)</f>
        <v>1</v>
      </c>
      <c r="N13">
        <f>IF(K13&lt;0,1,0)</f>
        <v>0</v>
      </c>
      <c r="O13">
        <f>IF(K13=0,0,IF(K13&lt;&gt;"",1,0))</f>
        <v>1</v>
      </c>
      <c r="P13">
        <f>IF(K13&gt;0,K13,0)</f>
        <v>120</v>
      </c>
      <c r="Q13">
        <f>IF(K13&lt;0,K13,0)</f>
        <v>0</v>
      </c>
      <c r="R1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NZD/USDBOFA MERRILL LYNCHshort open0.7360.710.7244313343181Hit Profit-Stop at 0.7240</v>
      </c>
    </row>
    <row r="14" spans="2:18" x14ac:dyDescent="0.2">
      <c r="B14" s="4" t="s">
        <v>27</v>
      </c>
      <c r="C14" s="5" t="s">
        <v>30</v>
      </c>
      <c r="D14" s="5" t="s">
        <v>2</v>
      </c>
      <c r="E14" s="5">
        <v>0.77700000000000002</v>
      </c>
      <c r="F14" s="5">
        <v>0.76549999999999996</v>
      </c>
      <c r="G14" s="5">
        <v>0.77349999999999997</v>
      </c>
      <c r="H14" s="6">
        <v>43175</v>
      </c>
      <c r="I14" s="6">
        <v>43182</v>
      </c>
      <c r="J14" s="5" t="s">
        <v>31</v>
      </c>
      <c r="K14" s="7">
        <v>35</v>
      </c>
      <c r="L14">
        <f>I14-H14</f>
        <v>7</v>
      </c>
      <c r="M14">
        <f>IF(K14&gt;0,1,0)</f>
        <v>1</v>
      </c>
      <c r="N14">
        <f>IF(K14&lt;0,1,0)</f>
        <v>0</v>
      </c>
      <c r="O14">
        <f>IF(K14=0,0,IF(K14&lt;&gt;"",1,0))</f>
        <v>1</v>
      </c>
      <c r="P14">
        <f>IF(K14&gt;0,K14,0)</f>
        <v>35</v>
      </c>
      <c r="Q14">
        <f>IF(K14&lt;0,K14,0)</f>
        <v>0</v>
      </c>
      <c r="R1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AUD/USDTHOMSON REUTERS IFRshort open0.7770.76550.77354317543182Hit Profit-Stop at 0.7735</v>
      </c>
    </row>
    <row r="15" spans="2:18" x14ac:dyDescent="0.2">
      <c r="B15" s="8" t="s">
        <v>113</v>
      </c>
      <c r="C15" t="s">
        <v>246</v>
      </c>
      <c r="D15" s="9" t="s">
        <v>14</v>
      </c>
      <c r="E15" s="9">
        <v>1.3055000000000001</v>
      </c>
      <c r="F15" s="9">
        <v>1.36</v>
      </c>
      <c r="G15" s="9">
        <v>1.28</v>
      </c>
      <c r="H15" s="10">
        <v>43153</v>
      </c>
      <c r="I15" s="10">
        <v>43182</v>
      </c>
      <c r="J15" s="9" t="s">
        <v>114</v>
      </c>
      <c r="K15" s="11">
        <v>316</v>
      </c>
      <c r="L15">
        <f>I15-H15</f>
        <v>29</v>
      </c>
      <c r="M15">
        <f>IF(K15&gt;0,1,0)</f>
        <v>1</v>
      </c>
      <c r="N15">
        <f>IF(K15&lt;0,1,0)</f>
        <v>0</v>
      </c>
      <c r="O15">
        <f>IF(K15=0,0,IF(K15&lt;&gt;"",1,0))</f>
        <v>1</v>
      </c>
      <c r="P15">
        <f>IF(K15&gt;0,K15,0)</f>
        <v>316</v>
      </c>
      <c r="Q15">
        <f>IF(K15&lt;0,K15,0)</f>
        <v>0</v>
      </c>
      <c r="R1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GBP/CHFCRÉDIT AGRICOLElong open1.30551.361.284315343182Closed at market at 1.3371</v>
      </c>
    </row>
    <row r="16" spans="2:18" x14ac:dyDescent="0.2">
      <c r="B16" s="4" t="s">
        <v>20</v>
      </c>
      <c r="C16" s="5" t="s">
        <v>21</v>
      </c>
      <c r="D16" s="5" t="s">
        <v>14</v>
      </c>
      <c r="E16" s="5">
        <v>1.0698000000000001</v>
      </c>
      <c r="F16" s="5">
        <v>1.1120000000000001</v>
      </c>
      <c r="G16" s="5">
        <v>1.06</v>
      </c>
      <c r="H16" s="6">
        <v>43160</v>
      </c>
      <c r="I16" s="6">
        <v>43185</v>
      </c>
      <c r="J16" s="5" t="s">
        <v>22</v>
      </c>
      <c r="K16" s="7">
        <v>-98</v>
      </c>
      <c r="L16">
        <f>I16-H16</f>
        <v>25</v>
      </c>
      <c r="M16">
        <f>IF(K16&gt;0,1,0)</f>
        <v>0</v>
      </c>
      <c r="N16">
        <f>IF(K16&lt;0,1,0)</f>
        <v>1</v>
      </c>
      <c r="O16">
        <f>IF(K16=0,0,IF(K16&lt;&gt;"",1,0))</f>
        <v>1</v>
      </c>
      <c r="P16">
        <f>IF(K16&gt;0,K16,0)</f>
        <v>0</v>
      </c>
      <c r="Q16">
        <f>IF(K16&lt;0,K16,0)</f>
        <v>-98</v>
      </c>
      <c r="R1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AUD/NZDTD BANKlong open1.06981.1121.064316043185Stopped out at 1.0600 (M/T)</v>
      </c>
    </row>
    <row r="17" spans="2:18" x14ac:dyDescent="0.2">
      <c r="B17" s="8" t="s">
        <v>20</v>
      </c>
      <c r="C17" s="9" t="s">
        <v>23</v>
      </c>
      <c r="D17" s="9" t="s">
        <v>14</v>
      </c>
      <c r="E17" s="9">
        <v>1.0768</v>
      </c>
      <c r="F17" s="9">
        <v>1.1200000000000001</v>
      </c>
      <c r="G17" s="9">
        <v>1.06</v>
      </c>
      <c r="H17" s="10">
        <v>43138</v>
      </c>
      <c r="I17" s="10">
        <v>43185</v>
      </c>
      <c r="J17" s="9" t="s">
        <v>22</v>
      </c>
      <c r="K17" s="11">
        <v>-168</v>
      </c>
      <c r="L17">
        <f>I17-H17</f>
        <v>47</v>
      </c>
      <c r="M17">
        <f>IF(K17&gt;0,1,0)</f>
        <v>0</v>
      </c>
      <c r="N17">
        <f>IF(K17&lt;0,1,0)</f>
        <v>1</v>
      </c>
      <c r="O17">
        <f>IF(K17=0,0,IF(K17&lt;&gt;"",1,0))</f>
        <v>1</v>
      </c>
      <c r="P17">
        <f>IF(K17&gt;0,K17,0)</f>
        <v>0</v>
      </c>
      <c r="Q17">
        <f>IF(K17&lt;0,K17,0)</f>
        <v>-168</v>
      </c>
      <c r="R1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AUD/NZDANZlong open1.07681.121.064313843185Stopped out at 1.0600 (M/T)</v>
      </c>
    </row>
    <row r="18" spans="2:18" x14ac:dyDescent="0.2">
      <c r="B18" s="8" t="s">
        <v>8</v>
      </c>
      <c r="C18" s="9" t="s">
        <v>11</v>
      </c>
      <c r="D18" s="9" t="s">
        <v>2</v>
      </c>
      <c r="E18" s="9">
        <v>80.62</v>
      </c>
      <c r="F18" s="9">
        <v>78</v>
      </c>
      <c r="G18" s="9">
        <v>83.14</v>
      </c>
      <c r="H18" s="10">
        <v>43185</v>
      </c>
      <c r="I18" s="10">
        <v>43187</v>
      </c>
      <c r="J18" s="9" t="s">
        <v>12</v>
      </c>
      <c r="K18" s="11">
        <v>-127</v>
      </c>
      <c r="L18">
        <f>I18-H18</f>
        <v>2</v>
      </c>
      <c r="M18">
        <f>IF(K18&gt;0,1,0)</f>
        <v>0</v>
      </c>
      <c r="N18">
        <f>IF(K18&lt;0,1,0)</f>
        <v>1</v>
      </c>
      <c r="O18">
        <f>IF(K18=0,0,IF(K18&lt;&gt;"",1,0))</f>
        <v>1</v>
      </c>
      <c r="P18">
        <f>IF(K18&gt;0,K18,0)</f>
        <v>0</v>
      </c>
      <c r="Q18">
        <f>IF(K18&lt;0,K18,0)</f>
        <v>-127</v>
      </c>
      <c r="R1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AUD/JPYBARCLAYSshort open80.627883.144318543187Closed at market at 81.89</v>
      </c>
    </row>
    <row r="19" spans="2:18" x14ac:dyDescent="0.2">
      <c r="B19" s="4" t="s">
        <v>60</v>
      </c>
      <c r="C19" t="s">
        <v>246</v>
      </c>
      <c r="D19" s="5" t="s">
        <v>14</v>
      </c>
      <c r="E19" s="5">
        <v>1.1512</v>
      </c>
      <c r="F19" s="5">
        <v>1.18</v>
      </c>
      <c r="G19" s="5">
        <v>1.1279999999999999</v>
      </c>
      <c r="H19" s="6">
        <v>43143</v>
      </c>
      <c r="I19" s="6">
        <v>43187</v>
      </c>
      <c r="J19" s="5" t="s">
        <v>64</v>
      </c>
      <c r="K19" s="7">
        <v>288</v>
      </c>
      <c r="L19">
        <f>I19-H19</f>
        <v>44</v>
      </c>
      <c r="M19">
        <f>IF(K19&gt;0,1,0)</f>
        <v>1</v>
      </c>
      <c r="N19">
        <f>IF(K19&lt;0,1,0)</f>
        <v>0</v>
      </c>
      <c r="O19">
        <f>IF(K19=0,0,IF(K19&lt;&gt;"",1,0))</f>
        <v>1</v>
      </c>
      <c r="P19">
        <f>IF(K19&gt;0,K19,0)</f>
        <v>288</v>
      </c>
      <c r="Q19">
        <f>IF(K19&lt;0,K19,0)</f>
        <v>0</v>
      </c>
      <c r="R1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EUR/CHFCRÉDIT AGRICOLElong open1.15121.181.1284314343187Hit Target at 1.1800 (M/T)</v>
      </c>
    </row>
    <row r="20" spans="2:18" x14ac:dyDescent="0.2">
      <c r="B20" s="8" t="s">
        <v>157</v>
      </c>
      <c r="C20" s="9" t="s">
        <v>30</v>
      </c>
      <c r="D20" s="9" t="s">
        <v>2</v>
      </c>
      <c r="E20" s="9">
        <v>105.9</v>
      </c>
      <c r="F20" s="9">
        <v>104.6</v>
      </c>
      <c r="G20" s="9">
        <v>106.68</v>
      </c>
      <c r="H20" s="10">
        <v>43181</v>
      </c>
      <c r="I20" s="10">
        <v>43187</v>
      </c>
      <c r="J20" s="9" t="s">
        <v>159</v>
      </c>
      <c r="K20" s="11">
        <v>-78</v>
      </c>
      <c r="L20">
        <f>I20-H20</f>
        <v>6</v>
      </c>
      <c r="M20">
        <f>IF(K20&gt;0,1,0)</f>
        <v>0</v>
      </c>
      <c r="N20">
        <f>IF(K20&lt;0,1,0)</f>
        <v>1</v>
      </c>
      <c r="O20">
        <f>IF(K20=0,0,IF(K20&lt;&gt;"",1,0))</f>
        <v>1</v>
      </c>
      <c r="P20">
        <f>IF(K20&gt;0,K20,0)</f>
        <v>0</v>
      </c>
      <c r="Q20">
        <f>IF(K20&lt;0,K20,0)</f>
        <v>-78</v>
      </c>
      <c r="R2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IFRshort open105.9104.6106.684318143187Stopped out at 106.68</v>
      </c>
    </row>
    <row r="21" spans="2:18" x14ac:dyDescent="0.2">
      <c r="B21" s="8" t="s">
        <v>0</v>
      </c>
      <c r="C21" s="9" t="s">
        <v>1</v>
      </c>
      <c r="D21" s="9" t="s">
        <v>2</v>
      </c>
      <c r="E21" s="9">
        <v>0.99450000000000005</v>
      </c>
      <c r="F21" s="9">
        <v>0.97499999999999998</v>
      </c>
      <c r="G21" s="9">
        <v>1.0049999999999999</v>
      </c>
      <c r="H21" s="10">
        <v>43185</v>
      </c>
      <c r="I21" s="10">
        <v>43188</v>
      </c>
      <c r="J21" s="9" t="s">
        <v>3</v>
      </c>
      <c r="K21" s="11">
        <v>26</v>
      </c>
      <c r="L21">
        <f>I21-H21</f>
        <v>3</v>
      </c>
      <c r="M21">
        <f>IF(K21&gt;0,1,0)</f>
        <v>1</v>
      </c>
      <c r="N21">
        <f>IF(K21&lt;0,1,0)</f>
        <v>0</v>
      </c>
      <c r="O21">
        <f>IF(K21=0,0,IF(K21&lt;&gt;"",1,0))</f>
        <v>1</v>
      </c>
      <c r="P21">
        <f>IF(K21&gt;0,K21,0)</f>
        <v>26</v>
      </c>
      <c r="Q21">
        <f>IF(K21&lt;0,K21,0)</f>
        <v>0</v>
      </c>
      <c r="R2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AUD/CADCITIshort open0.99450.9751.0054318543188Closed at market at 0.9919 (TOTW-M/T)</v>
      </c>
    </row>
    <row r="22" spans="2:18" x14ac:dyDescent="0.2">
      <c r="B22" s="4" t="s">
        <v>8</v>
      </c>
      <c r="C22" s="5" t="s">
        <v>9</v>
      </c>
      <c r="D22" s="5" t="s">
        <v>2</v>
      </c>
      <c r="E22" s="5">
        <v>83.75</v>
      </c>
      <c r="F22" s="5">
        <v>80</v>
      </c>
      <c r="G22" s="5">
        <v>86</v>
      </c>
      <c r="H22" s="6">
        <v>43171</v>
      </c>
      <c r="I22" s="6">
        <v>43188</v>
      </c>
      <c r="J22" s="5" t="s">
        <v>10</v>
      </c>
      <c r="K22" s="7">
        <v>212</v>
      </c>
      <c r="L22">
        <f>I22-H22</f>
        <v>17</v>
      </c>
      <c r="M22">
        <f>IF(K22&gt;0,1,0)</f>
        <v>1</v>
      </c>
      <c r="N22">
        <f>IF(K22&lt;0,1,0)</f>
        <v>0</v>
      </c>
      <c r="O22">
        <f>IF(K22=0,0,IF(K22&lt;&gt;"",1,0))</f>
        <v>1</v>
      </c>
      <c r="P22">
        <f>IF(K22&gt;0,K22,0)</f>
        <v>212</v>
      </c>
      <c r="Q22">
        <f>IF(K22&lt;0,K22,0)</f>
        <v>0</v>
      </c>
      <c r="R2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AUD/JPYDEUTSCHE BANKshort open83.7580864317143188Closed at market at 81.63</v>
      </c>
    </row>
    <row r="23" spans="2:18" x14ac:dyDescent="0.2">
      <c r="B23" s="8" t="s">
        <v>45</v>
      </c>
      <c r="C23" s="9" t="s">
        <v>17</v>
      </c>
      <c r="D23" s="9" t="s">
        <v>14</v>
      </c>
      <c r="E23" s="9">
        <v>81.5</v>
      </c>
      <c r="F23" s="9">
        <v>80.599999999999994</v>
      </c>
      <c r="G23" s="9">
        <v>82</v>
      </c>
      <c r="H23" s="10">
        <v>43185</v>
      </c>
      <c r="I23" s="10">
        <v>43188</v>
      </c>
      <c r="J23" s="9" t="s">
        <v>46</v>
      </c>
      <c r="K23" s="11">
        <v>83</v>
      </c>
      <c r="L23">
        <f>I23-H23</f>
        <v>3</v>
      </c>
      <c r="M23">
        <f>IF(K23&gt;0,1,0)</f>
        <v>1</v>
      </c>
      <c r="N23">
        <f>IF(K23&lt;0,1,0)</f>
        <v>0</v>
      </c>
      <c r="O23">
        <f>IF(K23=0,0,IF(K23&lt;&gt;"",1,0))</f>
        <v>1</v>
      </c>
      <c r="P23">
        <f>IF(K23&gt;0,K23,0)</f>
        <v>83</v>
      </c>
      <c r="Q23">
        <f>IF(K23&lt;0,K23,0)</f>
        <v>0</v>
      </c>
      <c r="R2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CAD/JPYMORGAN STANLEYlong open81.580.6824318543188Closed at market at 82.33</v>
      </c>
    </row>
    <row r="24" spans="2:18" x14ac:dyDescent="0.2">
      <c r="B24" s="4" t="s">
        <v>49</v>
      </c>
      <c r="C24" s="5" t="s">
        <v>17</v>
      </c>
      <c r="D24" s="5" t="s">
        <v>2</v>
      </c>
      <c r="E24" s="5">
        <v>115.57</v>
      </c>
      <c r="F24" s="5">
        <v>105</v>
      </c>
      <c r="G24" s="5">
        <v>113.7</v>
      </c>
      <c r="H24" s="6">
        <v>43105</v>
      </c>
      <c r="I24" s="6">
        <v>43188</v>
      </c>
      <c r="J24" s="5" t="s">
        <v>51</v>
      </c>
      <c r="K24" s="7">
        <v>391</v>
      </c>
      <c r="L24">
        <f>I24-H24</f>
        <v>83</v>
      </c>
      <c r="M24">
        <f>IF(K24&gt;0,1,0)</f>
        <v>1</v>
      </c>
      <c r="N24">
        <f>IF(K24&lt;0,1,0)</f>
        <v>0</v>
      </c>
      <c r="O24">
        <f>IF(K24=0,0,IF(K24&lt;&gt;"",1,0))</f>
        <v>1</v>
      </c>
      <c r="P24">
        <f>IF(K24&gt;0,K24,0)</f>
        <v>391</v>
      </c>
      <c r="Q24">
        <f>IF(K24&lt;0,K24,0)</f>
        <v>0</v>
      </c>
      <c r="R2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CHF/JPYMORGAN STANLEYshort open115.57105113.74310543188Closed at market at 111.66</v>
      </c>
    </row>
    <row r="25" spans="2:18" x14ac:dyDescent="0.2">
      <c r="B25" s="8" t="s">
        <v>53</v>
      </c>
      <c r="C25" s="9" t="s">
        <v>17</v>
      </c>
      <c r="D25" s="9" t="s">
        <v>14</v>
      </c>
      <c r="E25" s="9">
        <v>1.575</v>
      </c>
      <c r="F25" s="9">
        <v>1.65</v>
      </c>
      <c r="G25" s="9">
        <v>1.56</v>
      </c>
      <c r="H25" s="10">
        <v>43133</v>
      </c>
      <c r="I25" s="10">
        <v>43188</v>
      </c>
      <c r="J25" s="9" t="s">
        <v>54</v>
      </c>
      <c r="K25" s="11">
        <v>335</v>
      </c>
      <c r="L25">
        <f>I25-H25</f>
        <v>55</v>
      </c>
      <c r="M25">
        <f>IF(K25&gt;0,1,0)</f>
        <v>1</v>
      </c>
      <c r="N25">
        <f>IF(K25&lt;0,1,0)</f>
        <v>0</v>
      </c>
      <c r="O25">
        <f>IF(K25=0,0,IF(K25&lt;&gt;"",1,0))</f>
        <v>1</v>
      </c>
      <c r="P25">
        <f>IF(K25&gt;0,K25,0)</f>
        <v>335</v>
      </c>
      <c r="Q25">
        <f>IF(K25&lt;0,K25,0)</f>
        <v>0</v>
      </c>
      <c r="R2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EUR/AUDMORGAN STANLEYlong open1.5751.651.564313343188Closed at market at 1.6085</v>
      </c>
    </row>
    <row r="26" spans="2:18" x14ac:dyDescent="0.2">
      <c r="B26" s="4" t="s">
        <v>122</v>
      </c>
      <c r="C26" s="5" t="s">
        <v>30</v>
      </c>
      <c r="D26" s="5" t="s">
        <v>14</v>
      </c>
      <c r="E26" s="5">
        <v>1.411</v>
      </c>
      <c r="F26" s="5">
        <v>1.4330000000000001</v>
      </c>
      <c r="G26" s="5">
        <v>1.4059999999999999</v>
      </c>
      <c r="H26" s="6">
        <v>43182</v>
      </c>
      <c r="I26" s="6">
        <v>43188</v>
      </c>
      <c r="J26" s="5" t="s">
        <v>126</v>
      </c>
      <c r="K26" s="7">
        <v>-50</v>
      </c>
      <c r="L26">
        <f>I26-H26</f>
        <v>6</v>
      </c>
      <c r="M26">
        <f>IF(K26&gt;0,1,0)</f>
        <v>0</v>
      </c>
      <c r="N26">
        <f>IF(K26&lt;0,1,0)</f>
        <v>1</v>
      </c>
      <c r="O26">
        <f>IF(K26=0,0,IF(K26&lt;&gt;"",1,0))</f>
        <v>1</v>
      </c>
      <c r="P26">
        <f>IF(K26&gt;0,K26,0)</f>
        <v>0</v>
      </c>
      <c r="Q26">
        <f>IF(K26&lt;0,K26,0)</f>
        <v>-50</v>
      </c>
      <c r="R2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IFRlong open1.4111.4331.4064318243188Stopped out at 1.4060</v>
      </c>
    </row>
    <row r="27" spans="2:18" x14ac:dyDescent="0.2">
      <c r="B27" s="4" t="s">
        <v>157</v>
      </c>
      <c r="C27" s="5" t="s">
        <v>28</v>
      </c>
      <c r="D27" s="5" t="s">
        <v>14</v>
      </c>
      <c r="E27" s="5">
        <v>106.64</v>
      </c>
      <c r="F27" s="5">
        <v>107.9</v>
      </c>
      <c r="G27" s="5">
        <v>105.7</v>
      </c>
      <c r="H27" s="6">
        <v>43188</v>
      </c>
      <c r="I27" s="6">
        <v>43192</v>
      </c>
      <c r="J27" s="5" t="s">
        <v>161</v>
      </c>
      <c r="K27" s="7">
        <v>-94</v>
      </c>
      <c r="L27">
        <f>I27-H27</f>
        <v>4</v>
      </c>
      <c r="M27">
        <f>IF(K27&gt;0,1,0)</f>
        <v>0</v>
      </c>
      <c r="N27">
        <f>IF(K27&lt;0,1,0)</f>
        <v>1</v>
      </c>
      <c r="O27">
        <f>IF(K27=0,0,IF(K27&lt;&gt;"",1,0))</f>
        <v>1</v>
      </c>
      <c r="P27">
        <f>IF(K27&gt;0,K27,0)</f>
        <v>0</v>
      </c>
      <c r="Q27">
        <f>IF(K27&lt;0,K27,0)</f>
        <v>-94</v>
      </c>
      <c r="R2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USD/JPYUOBlong open106.64107.9105.74318843192Stopped out at 105.70</v>
      </c>
    </row>
    <row r="28" spans="2:18" x14ac:dyDescent="0.2">
      <c r="B28" s="8" t="s">
        <v>89</v>
      </c>
      <c r="C28" s="9" t="s">
        <v>30</v>
      </c>
      <c r="D28" s="9" t="s">
        <v>14</v>
      </c>
      <c r="E28" s="9">
        <v>1.2350000000000001</v>
      </c>
      <c r="F28" s="9">
        <v>1.2470000000000001</v>
      </c>
      <c r="G28" s="9">
        <v>1.228</v>
      </c>
      <c r="H28" s="10">
        <v>43182</v>
      </c>
      <c r="I28" s="10">
        <v>43193</v>
      </c>
      <c r="J28" s="9" t="s">
        <v>92</v>
      </c>
      <c r="K28" s="11">
        <v>-70</v>
      </c>
      <c r="L28">
        <f>I28-H28</f>
        <v>11</v>
      </c>
      <c r="M28">
        <f>IF(K28&gt;0,1,0)</f>
        <v>0</v>
      </c>
      <c r="N28">
        <f>IF(K28&lt;0,1,0)</f>
        <v>1</v>
      </c>
      <c r="O28">
        <f>IF(K28=0,0,IF(K28&lt;&gt;"",1,0))</f>
        <v>1</v>
      </c>
      <c r="P28">
        <f>IF(K28&gt;0,K28,0)</f>
        <v>0</v>
      </c>
      <c r="Q28">
        <f>IF(K28&lt;0,K28,0)</f>
        <v>-70</v>
      </c>
      <c r="R2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IFRlong open1.2351.2471.2284318243193Stopped out at 1.2280</v>
      </c>
    </row>
    <row r="29" spans="2:18" x14ac:dyDescent="0.2">
      <c r="B29" s="8" t="s">
        <v>27</v>
      </c>
      <c r="C29" s="9" t="s">
        <v>30</v>
      </c>
      <c r="D29" s="9" t="s">
        <v>25</v>
      </c>
      <c r="E29" s="9">
        <v>0.78749999999999998</v>
      </c>
      <c r="F29" s="9">
        <v>0</v>
      </c>
      <c r="G29" s="9">
        <v>0.79749999999999999</v>
      </c>
      <c r="H29" s="10">
        <v>43182</v>
      </c>
      <c r="I29" s="10">
        <v>43194</v>
      </c>
      <c r="J29" s="9" t="s">
        <v>26</v>
      </c>
      <c r="K29" s="11">
        <v>0</v>
      </c>
      <c r="L29">
        <f>I29-H29</f>
        <v>12</v>
      </c>
      <c r="M29">
        <f>IF(K29&gt;0,1,0)</f>
        <v>0</v>
      </c>
      <c r="N29">
        <f>IF(K29&lt;0,1,0)</f>
        <v>0</v>
      </c>
      <c r="O29">
        <f>IF(K29=0,0,IF(K29&lt;&gt;"",1,0))</f>
        <v>0</v>
      </c>
      <c r="P29">
        <f>IF(K29&gt;0,K29,0)</f>
        <v>0</v>
      </c>
      <c r="Q29">
        <f>IF(K29&lt;0,K29,0)</f>
        <v>0</v>
      </c>
      <c r="R2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AUD/USDTHOMSON REUTERS IFRshort limit0.787500.79754318243194Canceled</v>
      </c>
    </row>
    <row r="30" spans="2:18" x14ac:dyDescent="0.2">
      <c r="B30" s="4" t="s">
        <v>53</v>
      </c>
      <c r="C30" s="5" t="s">
        <v>6</v>
      </c>
      <c r="D30" s="5" t="s">
        <v>14</v>
      </c>
      <c r="E30" s="5">
        <v>1.5880000000000001</v>
      </c>
      <c r="F30" s="5">
        <v>0</v>
      </c>
      <c r="G30" s="5">
        <v>1.59</v>
      </c>
      <c r="H30" s="6">
        <v>43164</v>
      </c>
      <c r="I30" s="6">
        <v>43194</v>
      </c>
      <c r="J30" s="5" t="s">
        <v>55</v>
      </c>
      <c r="K30" s="7">
        <v>101</v>
      </c>
      <c r="L30">
        <f>I30-H30</f>
        <v>30</v>
      </c>
      <c r="M30">
        <f>IF(K30&gt;0,1,0)</f>
        <v>1</v>
      </c>
      <c r="N30">
        <f>IF(K30&lt;0,1,0)</f>
        <v>0</v>
      </c>
      <c r="O30">
        <f>IF(K30=0,0,IF(K30&lt;&gt;"",1,0))</f>
        <v>1</v>
      </c>
      <c r="P30">
        <f>IF(K30&gt;0,K30,0)</f>
        <v>101</v>
      </c>
      <c r="Q30">
        <f>IF(K30&lt;0,K30,0)</f>
        <v>0</v>
      </c>
      <c r="R3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EUR/AUDJP MORGANlong open1.58801.594316443194Closed at market at 1.5981</v>
      </c>
    </row>
    <row r="31" spans="2:18" x14ac:dyDescent="0.2">
      <c r="B31" s="4" t="s">
        <v>122</v>
      </c>
      <c r="C31" s="5" t="s">
        <v>30</v>
      </c>
      <c r="D31" s="5" t="s">
        <v>14</v>
      </c>
      <c r="E31" s="5">
        <v>1.4075</v>
      </c>
      <c r="F31" s="5">
        <v>1.4235</v>
      </c>
      <c r="G31" s="5">
        <v>1.3995</v>
      </c>
      <c r="H31" s="6">
        <v>43193</v>
      </c>
      <c r="I31" s="6">
        <v>43195</v>
      </c>
      <c r="J31" s="5" t="s">
        <v>127</v>
      </c>
      <c r="K31" s="7">
        <v>-80</v>
      </c>
      <c r="L31">
        <f>I31-H31</f>
        <v>2</v>
      </c>
      <c r="M31">
        <f>IF(K31&gt;0,1,0)</f>
        <v>0</v>
      </c>
      <c r="N31">
        <f>IF(K31&lt;0,1,0)</f>
        <v>1</v>
      </c>
      <c r="O31">
        <f>IF(K31=0,0,IF(K31&lt;&gt;"",1,0))</f>
        <v>1</v>
      </c>
      <c r="P31">
        <f>IF(K31&gt;0,K31,0)</f>
        <v>0</v>
      </c>
      <c r="Q31">
        <f>IF(K31&lt;0,K31,0)</f>
        <v>-80</v>
      </c>
      <c r="R3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IFRlong open1.40751.42351.39954319343195Stopped out at 1.3995</v>
      </c>
    </row>
    <row r="32" spans="2:18" x14ac:dyDescent="0.2">
      <c r="B32" s="4" t="s">
        <v>58</v>
      </c>
      <c r="C32" s="5" t="s">
        <v>17</v>
      </c>
      <c r="D32" s="5" t="s">
        <v>2</v>
      </c>
      <c r="E32" s="5">
        <v>1.5885</v>
      </c>
      <c r="F32" s="5">
        <v>1.51</v>
      </c>
      <c r="G32" s="5">
        <v>1.5685</v>
      </c>
      <c r="H32" s="6">
        <v>43192</v>
      </c>
      <c r="I32" s="6">
        <v>43196</v>
      </c>
      <c r="J32" s="5" t="s">
        <v>59</v>
      </c>
      <c r="K32" s="7">
        <v>255</v>
      </c>
      <c r="L32">
        <f>I32-H32</f>
        <v>4</v>
      </c>
      <c r="M32">
        <f>IF(K32&gt;0,1,0)</f>
        <v>1</v>
      </c>
      <c r="N32">
        <f>IF(K32&lt;0,1,0)</f>
        <v>0</v>
      </c>
      <c r="O32">
        <f>IF(K32=0,0,IF(K32&lt;&gt;"",1,0))</f>
        <v>1</v>
      </c>
      <c r="P32">
        <f>IF(K32&gt;0,K32,0)</f>
        <v>255</v>
      </c>
      <c r="Q32">
        <f>IF(K32&lt;0,K32,0)</f>
        <v>0</v>
      </c>
      <c r="R3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EUR/CADMORGAN STANLEYshort open1.58851.511.56854319243196Closed at market at 1.5630</v>
      </c>
    </row>
    <row r="33" spans="2:18" x14ac:dyDescent="0.2">
      <c r="B33" s="8" t="s">
        <v>157</v>
      </c>
      <c r="C33" s="9" t="s">
        <v>30</v>
      </c>
      <c r="D33" s="9" t="s">
        <v>14</v>
      </c>
      <c r="E33" s="9">
        <v>106.3</v>
      </c>
      <c r="F33" s="9">
        <v>107.95</v>
      </c>
      <c r="G33" s="9">
        <v>106.95</v>
      </c>
      <c r="H33" s="10">
        <v>43194</v>
      </c>
      <c r="I33" s="10">
        <v>43196</v>
      </c>
      <c r="J33" s="9" t="s">
        <v>162</v>
      </c>
      <c r="K33" s="11">
        <v>65</v>
      </c>
      <c r="L33">
        <f>I33-H33</f>
        <v>2</v>
      </c>
      <c r="M33">
        <f>IF(K33&gt;0,1,0)</f>
        <v>1</v>
      </c>
      <c r="N33">
        <f>IF(K33&lt;0,1,0)</f>
        <v>0</v>
      </c>
      <c r="O33">
        <f>IF(K33=0,0,IF(K33&lt;&gt;"",1,0))</f>
        <v>1</v>
      </c>
      <c r="P33">
        <f>IF(K33&gt;0,K33,0)</f>
        <v>65</v>
      </c>
      <c r="Q33">
        <f>IF(K33&lt;0,K33,0)</f>
        <v>0</v>
      </c>
      <c r="R3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IFRlong open106.3107.95106.954319443196Hit Profit-Stop at 106.95</v>
      </c>
    </row>
    <row r="34" spans="2:18" x14ac:dyDescent="0.2">
      <c r="B34" s="4" t="s">
        <v>49</v>
      </c>
      <c r="C34" s="5" t="s">
        <v>9</v>
      </c>
      <c r="D34" s="5" t="s">
        <v>2</v>
      </c>
      <c r="E34" s="5">
        <v>115.88</v>
      </c>
      <c r="F34" s="5">
        <v>108</v>
      </c>
      <c r="G34" s="5">
        <v>111.84</v>
      </c>
      <c r="H34" s="6">
        <v>43109</v>
      </c>
      <c r="I34" s="6">
        <v>43199</v>
      </c>
      <c r="J34" s="5" t="s">
        <v>50</v>
      </c>
      <c r="K34" s="7">
        <v>404</v>
      </c>
      <c r="L34">
        <f>I34-H34</f>
        <v>90</v>
      </c>
      <c r="M34">
        <f>IF(K34&gt;0,1,0)</f>
        <v>1</v>
      </c>
      <c r="N34">
        <f>IF(K34&lt;0,1,0)</f>
        <v>0</v>
      </c>
      <c r="O34">
        <f>IF(K34=0,0,IF(K34&lt;&gt;"",1,0))</f>
        <v>1</v>
      </c>
      <c r="P34">
        <f>IF(K34&gt;0,K34,0)</f>
        <v>404</v>
      </c>
      <c r="Q34">
        <f>IF(K34&lt;0,K34,0)</f>
        <v>0</v>
      </c>
      <c r="R3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CHF/JPYDEUTSCHE BANKshort open115.88108111.844310943199Hit Profit-Stop at 111.84</v>
      </c>
    </row>
    <row r="35" spans="2:18" x14ac:dyDescent="0.2">
      <c r="B35" s="8" t="s">
        <v>122</v>
      </c>
      <c r="C35" s="9" t="s">
        <v>30</v>
      </c>
      <c r="D35" s="9" t="s">
        <v>2</v>
      </c>
      <c r="E35" s="9">
        <v>1.409</v>
      </c>
      <c r="F35" s="9">
        <v>1.385</v>
      </c>
      <c r="G35" s="9">
        <v>1.4159999999999999</v>
      </c>
      <c r="H35" s="10">
        <v>43195</v>
      </c>
      <c r="I35" s="10">
        <v>43199</v>
      </c>
      <c r="J35" s="9" t="s">
        <v>129</v>
      </c>
      <c r="K35" s="11">
        <v>-70</v>
      </c>
      <c r="L35">
        <f>I35-H35</f>
        <v>4</v>
      </c>
      <c r="M35">
        <f>IF(K35&gt;0,1,0)</f>
        <v>0</v>
      </c>
      <c r="N35">
        <f>IF(K35&lt;0,1,0)</f>
        <v>1</v>
      </c>
      <c r="O35">
        <f>IF(K35=0,0,IF(K35&lt;&gt;"",1,0))</f>
        <v>1</v>
      </c>
      <c r="P35">
        <f>IF(K35&gt;0,K35,0)</f>
        <v>0</v>
      </c>
      <c r="Q35">
        <f>IF(K35&lt;0,K35,0)</f>
        <v>-70</v>
      </c>
      <c r="R3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IFRshort open1.4091.3851.4164319543199Stopped out at 1.4160</v>
      </c>
    </row>
    <row r="36" spans="2:18" x14ac:dyDescent="0.2">
      <c r="B36" s="4" t="s">
        <v>5</v>
      </c>
      <c r="C36" s="5" t="s">
        <v>6</v>
      </c>
      <c r="D36" s="5" t="s">
        <v>2</v>
      </c>
      <c r="E36" s="5">
        <v>0.75249999999999995</v>
      </c>
      <c r="F36" s="5">
        <v>0.70499999999999996</v>
      </c>
      <c r="G36" s="5">
        <v>0.74250000000000005</v>
      </c>
      <c r="H36" s="6">
        <v>43074</v>
      </c>
      <c r="I36" s="6">
        <v>43200</v>
      </c>
      <c r="J36" s="5" t="s">
        <v>7</v>
      </c>
      <c r="K36" s="7">
        <v>100</v>
      </c>
      <c r="L36">
        <f>I36-H36</f>
        <v>126</v>
      </c>
      <c r="M36">
        <f>IF(K36&gt;0,1,0)</f>
        <v>1</v>
      </c>
      <c r="N36">
        <f>IF(K36&lt;0,1,0)</f>
        <v>0</v>
      </c>
      <c r="O36">
        <f>IF(K36=0,0,IF(K36&lt;&gt;"",1,0))</f>
        <v>1</v>
      </c>
      <c r="P36">
        <f>IF(K36&gt;0,K36,0)</f>
        <v>100</v>
      </c>
      <c r="Q36">
        <f>IF(K36&lt;0,K36,0)</f>
        <v>0</v>
      </c>
      <c r="R3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AUD/CHFJP MORGANshort open0.75250.7050.74254307443200Hit Profit-Stop at 0.7425</v>
      </c>
    </row>
    <row r="37" spans="2:18" x14ac:dyDescent="0.2">
      <c r="B37" s="8" t="s">
        <v>89</v>
      </c>
      <c r="C37" s="9" t="s">
        <v>30</v>
      </c>
      <c r="D37" s="9" t="s">
        <v>14</v>
      </c>
      <c r="E37" s="9">
        <v>1.222</v>
      </c>
      <c r="F37" s="9">
        <v>1.2344999999999999</v>
      </c>
      <c r="G37" s="9">
        <v>1.2150000000000001</v>
      </c>
      <c r="H37" s="10">
        <v>43194</v>
      </c>
      <c r="I37" s="10">
        <v>43200</v>
      </c>
      <c r="J37" s="9" t="s">
        <v>93</v>
      </c>
      <c r="K37" s="11">
        <v>125</v>
      </c>
      <c r="L37">
        <f>I37-H37</f>
        <v>6</v>
      </c>
      <c r="M37">
        <f>IF(K37&gt;0,1,0)</f>
        <v>1</v>
      </c>
      <c r="N37">
        <f>IF(K37&lt;0,1,0)</f>
        <v>0</v>
      </c>
      <c r="O37">
        <f>IF(K37=0,0,IF(K37&lt;&gt;"",1,0))</f>
        <v>1</v>
      </c>
      <c r="P37">
        <f>IF(K37&gt;0,K37,0)</f>
        <v>125</v>
      </c>
      <c r="Q37">
        <f>IF(K37&lt;0,K37,0)</f>
        <v>0</v>
      </c>
      <c r="R3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IFRlong open1.2221.23451.2154319443200Hit Target at 1.2345</v>
      </c>
    </row>
    <row r="38" spans="2:18" x14ac:dyDescent="0.2">
      <c r="B38" s="8" t="s">
        <v>122</v>
      </c>
      <c r="C38" s="9" t="s">
        <v>13</v>
      </c>
      <c r="D38" s="9" t="s">
        <v>14</v>
      </c>
      <c r="E38" s="9">
        <v>1.3995</v>
      </c>
      <c r="F38" s="9">
        <v>1.44</v>
      </c>
      <c r="G38" s="9">
        <v>1.405</v>
      </c>
      <c r="H38" s="10">
        <v>43195</v>
      </c>
      <c r="I38" s="10">
        <v>43201</v>
      </c>
      <c r="J38" s="9" t="s">
        <v>128</v>
      </c>
      <c r="K38" s="11">
        <v>200</v>
      </c>
      <c r="L38">
        <f>I38-H38</f>
        <v>6</v>
      </c>
      <c r="M38">
        <f>IF(K38&gt;0,1,0)</f>
        <v>1</v>
      </c>
      <c r="N38">
        <f>IF(K38&lt;0,1,0)</f>
        <v>0</v>
      </c>
      <c r="O38">
        <f>IF(K38=0,0,IF(K38&lt;&gt;"",1,0))</f>
        <v>1</v>
      </c>
      <c r="P38">
        <f>IF(K38&gt;0,K38,0)</f>
        <v>200</v>
      </c>
      <c r="Q38">
        <f>IF(K38&lt;0,K38,0)</f>
        <v>0</v>
      </c>
      <c r="R3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GBP/USDBOFA MERRILL LYNCHlong open1.39951.441.4054319543201Closed at market at 1.4195</v>
      </c>
    </row>
    <row r="39" spans="2:18" x14ac:dyDescent="0.2">
      <c r="B39" s="4" t="s">
        <v>68</v>
      </c>
      <c r="C39" s="5" t="s">
        <v>30</v>
      </c>
      <c r="D39" s="5" t="s">
        <v>2</v>
      </c>
      <c r="E39" s="5">
        <v>0.879</v>
      </c>
      <c r="F39" s="5">
        <v>0</v>
      </c>
      <c r="G39" s="5">
        <v>0.88900000000000001</v>
      </c>
      <c r="H39" s="6">
        <v>43174</v>
      </c>
      <c r="I39" s="6">
        <v>43202</v>
      </c>
      <c r="J39" s="5" t="s">
        <v>70</v>
      </c>
      <c r="K39" s="7">
        <v>122</v>
      </c>
      <c r="L39">
        <f>I39-H39</f>
        <v>28</v>
      </c>
      <c r="M39">
        <f>IF(K39&gt;0,1,0)</f>
        <v>1</v>
      </c>
      <c r="N39">
        <f>IF(K39&lt;0,1,0)</f>
        <v>0</v>
      </c>
      <c r="O39">
        <f>IF(K39=0,0,IF(K39&lt;&gt;"",1,0))</f>
        <v>1</v>
      </c>
      <c r="P39">
        <f>IF(K39&gt;0,K39,0)</f>
        <v>122</v>
      </c>
      <c r="Q39">
        <f>IF(K39&lt;0,K39,0)</f>
        <v>0</v>
      </c>
      <c r="R3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EUR/GBPTHOMSON REUTERS IFRshort open0.87900.8894317443202Closed at market at 0.8668</v>
      </c>
    </row>
    <row r="40" spans="2:18" x14ac:dyDescent="0.2">
      <c r="B40" s="8" t="s">
        <v>0</v>
      </c>
      <c r="C40" s="9" t="s">
        <v>1</v>
      </c>
      <c r="D40" s="9" t="s">
        <v>2</v>
      </c>
      <c r="E40" s="9">
        <v>0.98</v>
      </c>
      <c r="F40" s="9">
        <v>0.96250000000000002</v>
      </c>
      <c r="G40" s="9">
        <v>0.99299999999999999</v>
      </c>
      <c r="H40" s="10">
        <v>43199</v>
      </c>
      <c r="I40" s="10">
        <v>43203</v>
      </c>
      <c r="J40" s="9" t="s">
        <v>4</v>
      </c>
      <c r="K40" s="11">
        <v>8</v>
      </c>
      <c r="L40">
        <f>I40-H40</f>
        <v>4</v>
      </c>
      <c r="M40">
        <f>IF(K40&gt;0,1,0)</f>
        <v>1</v>
      </c>
      <c r="N40">
        <f>IF(K40&lt;0,1,0)</f>
        <v>0</v>
      </c>
      <c r="O40">
        <f>IF(K40=0,0,IF(K40&lt;&gt;"",1,0))</f>
        <v>1</v>
      </c>
      <c r="P40">
        <f>IF(K40&gt;0,K40,0)</f>
        <v>8</v>
      </c>
      <c r="Q40">
        <f>IF(K40&lt;0,K40,0)</f>
        <v>0</v>
      </c>
      <c r="R4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AUD/CADCITIshort open0.980.96250.9934319943203Closed at market at 0.9792</v>
      </c>
    </row>
    <row r="41" spans="2:18" x14ac:dyDescent="0.2">
      <c r="B41" s="4" t="s">
        <v>27</v>
      </c>
      <c r="C41" s="5" t="s">
        <v>30</v>
      </c>
      <c r="D41" s="5" t="s">
        <v>14</v>
      </c>
      <c r="E41" s="5">
        <v>0.76900000000000002</v>
      </c>
      <c r="F41" s="5">
        <v>0.78249999999999997</v>
      </c>
      <c r="G41" s="5">
        <v>0.77700000000000002</v>
      </c>
      <c r="H41" s="6">
        <v>43196</v>
      </c>
      <c r="I41" s="6">
        <v>43203</v>
      </c>
      <c r="J41" s="5" t="s">
        <v>32</v>
      </c>
      <c r="K41" s="7">
        <v>80</v>
      </c>
      <c r="L41">
        <f>I41-H41</f>
        <v>7</v>
      </c>
      <c r="M41">
        <f>IF(K41&gt;0,1,0)</f>
        <v>1</v>
      </c>
      <c r="N41">
        <f>IF(K41&lt;0,1,0)</f>
        <v>0</v>
      </c>
      <c r="O41">
        <f>IF(K41=0,0,IF(K41&lt;&gt;"",1,0))</f>
        <v>1</v>
      </c>
      <c r="P41">
        <f>IF(K41&gt;0,K41,0)</f>
        <v>80</v>
      </c>
      <c r="Q41">
        <f>IF(K41&lt;0,K41,0)</f>
        <v>0</v>
      </c>
      <c r="R4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AUD/USDTHOMSON REUTERS IFRlong open0.7690.78250.7774319643203Hit Profit-Stop at 0.7770</v>
      </c>
    </row>
    <row r="42" spans="2:18" x14ac:dyDescent="0.2">
      <c r="B42" s="8" t="s">
        <v>89</v>
      </c>
      <c r="C42" s="9" t="s">
        <v>11</v>
      </c>
      <c r="D42" s="9" t="s">
        <v>2</v>
      </c>
      <c r="E42" s="9">
        <v>1.2264999999999999</v>
      </c>
      <c r="F42" s="9">
        <v>1.1948000000000001</v>
      </c>
      <c r="G42" s="9">
        <v>1.2444</v>
      </c>
      <c r="H42" s="10">
        <v>43199</v>
      </c>
      <c r="I42" s="10">
        <v>43203</v>
      </c>
      <c r="J42" s="9" t="s">
        <v>94</v>
      </c>
      <c r="K42" s="11">
        <v>-69</v>
      </c>
      <c r="L42">
        <f>I42-H42</f>
        <v>4</v>
      </c>
      <c r="M42">
        <f>IF(K42&gt;0,1,0)</f>
        <v>0</v>
      </c>
      <c r="N42">
        <f>IF(K42&lt;0,1,0)</f>
        <v>1</v>
      </c>
      <c r="O42">
        <f>IF(K42=0,0,IF(K42&lt;&gt;"",1,0))</f>
        <v>1</v>
      </c>
      <c r="P42">
        <f>IF(K42&gt;0,K42,0)</f>
        <v>0</v>
      </c>
      <c r="Q42">
        <f>IF(K42&lt;0,K42,0)</f>
        <v>-69</v>
      </c>
      <c r="R4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EUR/USDBARCLAYSshort open1.22651.19481.24444319943203Closed at market at 1.2334</v>
      </c>
    </row>
    <row r="43" spans="2:18" x14ac:dyDescent="0.2">
      <c r="B43" s="4" t="s">
        <v>140</v>
      </c>
      <c r="C43" s="5" t="s">
        <v>17</v>
      </c>
      <c r="D43" s="5" t="s">
        <v>2</v>
      </c>
      <c r="E43" s="5">
        <v>0.93300000000000005</v>
      </c>
      <c r="F43" s="5">
        <v>0.88</v>
      </c>
      <c r="G43" s="5">
        <v>0.94299999999999995</v>
      </c>
      <c r="H43" s="6">
        <v>43182</v>
      </c>
      <c r="I43" s="6">
        <v>43203</v>
      </c>
      <c r="J43" s="5" t="s">
        <v>141</v>
      </c>
      <c r="K43" s="7">
        <v>41</v>
      </c>
      <c r="L43">
        <f>I43-H43</f>
        <v>21</v>
      </c>
      <c r="M43">
        <f>IF(K43&gt;0,1,0)</f>
        <v>1</v>
      </c>
      <c r="N43">
        <f>IF(K43&lt;0,1,0)</f>
        <v>0</v>
      </c>
      <c r="O43">
        <f>IF(K43=0,0,IF(K43&lt;&gt;"",1,0))</f>
        <v>1</v>
      </c>
      <c r="P43">
        <f>IF(K43&gt;0,K43,0)</f>
        <v>41</v>
      </c>
      <c r="Q43">
        <f>IF(K43&lt;0,K43,0)</f>
        <v>0</v>
      </c>
      <c r="R4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NZD/CADMORGAN STANLEYshort open0.9330.880.9434318243203Closed at market at 0.9289</v>
      </c>
    </row>
    <row r="44" spans="2:18" x14ac:dyDescent="0.2">
      <c r="B44" s="8" t="s">
        <v>143</v>
      </c>
      <c r="C44" s="9" t="s">
        <v>1</v>
      </c>
      <c r="D44" s="9" t="s">
        <v>14</v>
      </c>
      <c r="E44" s="9">
        <v>77.34</v>
      </c>
      <c r="F44" s="9">
        <v>79.349999999999994</v>
      </c>
      <c r="G44" s="9">
        <v>76.099999999999994</v>
      </c>
      <c r="H44" s="10">
        <v>43194</v>
      </c>
      <c r="I44" s="10">
        <v>43203</v>
      </c>
      <c r="J44" s="9" t="s">
        <v>144</v>
      </c>
      <c r="K44" s="11">
        <v>201</v>
      </c>
      <c r="L44">
        <f>I44-H44</f>
        <v>9</v>
      </c>
      <c r="M44">
        <f>IF(K44&gt;0,1,0)</f>
        <v>1</v>
      </c>
      <c r="N44">
        <f>IF(K44&lt;0,1,0)</f>
        <v>0</v>
      </c>
      <c r="O44">
        <f>IF(K44=0,0,IF(K44&lt;&gt;"",1,0))</f>
        <v>1</v>
      </c>
      <c r="P44">
        <f>IF(K44&gt;0,K44,0)</f>
        <v>201</v>
      </c>
      <c r="Q44">
        <f>IF(K44&lt;0,K44,0)</f>
        <v>0</v>
      </c>
      <c r="R4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NZD/JPYCITIlong open77.3479.3576.14319443203Hit Target at 79.35</v>
      </c>
    </row>
    <row r="45" spans="2:18" x14ac:dyDescent="0.2">
      <c r="B45" s="4" t="s">
        <v>157</v>
      </c>
      <c r="C45" s="5" t="s">
        <v>30</v>
      </c>
      <c r="D45" s="5" t="s">
        <v>25</v>
      </c>
      <c r="E45" s="5">
        <v>109.3</v>
      </c>
      <c r="F45" s="5">
        <v>0</v>
      </c>
      <c r="G45" s="5">
        <v>110.3</v>
      </c>
      <c r="H45" s="6">
        <v>43203</v>
      </c>
      <c r="I45" s="6">
        <v>43206</v>
      </c>
      <c r="J45" s="5" t="s">
        <v>26</v>
      </c>
      <c r="K45" s="7">
        <v>0</v>
      </c>
      <c r="L45">
        <f>I45-H45</f>
        <v>3</v>
      </c>
      <c r="M45">
        <f>IF(K45&gt;0,1,0)</f>
        <v>0</v>
      </c>
      <c r="N45">
        <f>IF(K45&lt;0,1,0)</f>
        <v>0</v>
      </c>
      <c r="O45">
        <f>IF(K45=0,0,IF(K45&lt;&gt;"",1,0))</f>
        <v>0</v>
      </c>
      <c r="P45">
        <f>IF(K45&gt;0,K45,0)</f>
        <v>0</v>
      </c>
      <c r="Q45">
        <f>IF(K45&lt;0,K45,0)</f>
        <v>0</v>
      </c>
      <c r="R4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IFRshort limit109.30110.34320343206Canceled</v>
      </c>
    </row>
    <row r="46" spans="2:18" x14ac:dyDescent="0.2">
      <c r="B46" s="4" t="s">
        <v>89</v>
      </c>
      <c r="C46" s="5" t="s">
        <v>30</v>
      </c>
      <c r="D46" s="5" t="s">
        <v>14</v>
      </c>
      <c r="E46" s="5">
        <v>1.2304999999999999</v>
      </c>
      <c r="F46" s="5">
        <v>1.2475000000000001</v>
      </c>
      <c r="G46" s="5">
        <v>1.2344999999999999</v>
      </c>
      <c r="H46" s="6">
        <v>43200</v>
      </c>
      <c r="I46" s="6">
        <v>43207</v>
      </c>
      <c r="J46" s="5" t="s">
        <v>95</v>
      </c>
      <c r="K46" s="7">
        <v>40</v>
      </c>
      <c r="L46">
        <f>I46-H46</f>
        <v>7</v>
      </c>
      <c r="M46">
        <f>IF(K46&gt;0,1,0)</f>
        <v>1</v>
      </c>
      <c r="N46">
        <f>IF(K46&lt;0,1,0)</f>
        <v>0</v>
      </c>
      <c r="O46">
        <f>IF(K46=0,0,IF(K46&lt;&gt;"",1,0))</f>
        <v>1</v>
      </c>
      <c r="P46">
        <f>IF(K46&gt;0,K46,0)</f>
        <v>40</v>
      </c>
      <c r="Q46">
        <f>IF(K46&lt;0,K46,0)</f>
        <v>0</v>
      </c>
      <c r="R4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IFRlong open1.23051.24751.23454320043207Hit Profit-Stop at 1.2345</v>
      </c>
    </row>
    <row r="47" spans="2:18" x14ac:dyDescent="0.2">
      <c r="B47" s="8" t="s">
        <v>122</v>
      </c>
      <c r="C47" s="9" t="s">
        <v>30</v>
      </c>
      <c r="D47" s="9" t="s">
        <v>2</v>
      </c>
      <c r="E47" s="9">
        <v>1.4239999999999999</v>
      </c>
      <c r="F47" s="9">
        <v>1.4045000000000001</v>
      </c>
      <c r="G47" s="9">
        <v>1.4365000000000001</v>
      </c>
      <c r="H47" s="10">
        <v>43199</v>
      </c>
      <c r="I47" s="10">
        <v>43207</v>
      </c>
      <c r="J47" s="9" t="s">
        <v>130</v>
      </c>
      <c r="K47" s="11">
        <v>-125</v>
      </c>
      <c r="L47">
        <f>I47-H47</f>
        <v>8</v>
      </c>
      <c r="M47">
        <f>IF(K47&gt;0,1,0)</f>
        <v>0</v>
      </c>
      <c r="N47">
        <f>IF(K47&lt;0,1,0)</f>
        <v>1</v>
      </c>
      <c r="O47">
        <f>IF(K47=0,0,IF(K47&lt;&gt;"",1,0))</f>
        <v>1</v>
      </c>
      <c r="P47">
        <f>IF(K47&gt;0,K47,0)</f>
        <v>0</v>
      </c>
      <c r="Q47">
        <f>IF(K47&lt;0,K47,0)</f>
        <v>-125</v>
      </c>
      <c r="R4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IFRshort open1.4241.40451.43654319943207Stopped out at 1.4365</v>
      </c>
    </row>
    <row r="48" spans="2:18" x14ac:dyDescent="0.2">
      <c r="B48" s="8" t="s">
        <v>68</v>
      </c>
      <c r="C48" s="9" t="s">
        <v>21</v>
      </c>
      <c r="D48" s="9" t="s">
        <v>2</v>
      </c>
      <c r="E48" s="9">
        <v>0.875</v>
      </c>
      <c r="F48" s="9">
        <v>0.83499999999999996</v>
      </c>
      <c r="G48" s="9">
        <v>0.88</v>
      </c>
      <c r="H48" s="10">
        <v>43139</v>
      </c>
      <c r="I48" s="10">
        <v>43208</v>
      </c>
      <c r="J48" s="9" t="s">
        <v>69</v>
      </c>
      <c r="K48" s="11">
        <v>45</v>
      </c>
      <c r="L48">
        <f>I48-H48</f>
        <v>69</v>
      </c>
      <c r="M48">
        <f>IF(K48&gt;0,1,0)</f>
        <v>1</v>
      </c>
      <c r="N48">
        <f>IF(K48&lt;0,1,0)</f>
        <v>0</v>
      </c>
      <c r="O48">
        <f>IF(K48=0,0,IF(K48&lt;&gt;"",1,0))</f>
        <v>1</v>
      </c>
      <c r="P48">
        <f>IF(K48&gt;0,K48,0)</f>
        <v>45</v>
      </c>
      <c r="Q48">
        <f>IF(K48&lt;0,K48,0)</f>
        <v>0</v>
      </c>
      <c r="R4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EUR/GBPTD BANKshort open0.8750.8350.884313943208Closed at market at 0.8705</v>
      </c>
    </row>
    <row r="49" spans="2:18" x14ac:dyDescent="0.2">
      <c r="B49" s="8" t="s">
        <v>60</v>
      </c>
      <c r="C49" s="9" t="s">
        <v>61</v>
      </c>
      <c r="D49" s="9" t="s">
        <v>14</v>
      </c>
      <c r="E49" s="9">
        <v>1.1704000000000001</v>
      </c>
      <c r="F49" s="9">
        <v>1.2</v>
      </c>
      <c r="G49" s="9">
        <v>1.198</v>
      </c>
      <c r="H49" s="10">
        <v>43175</v>
      </c>
      <c r="I49" s="10">
        <v>43209</v>
      </c>
      <c r="J49" s="9" t="s">
        <v>62</v>
      </c>
      <c r="K49" s="11">
        <v>276</v>
      </c>
      <c r="L49">
        <f>I49-H49</f>
        <v>34</v>
      </c>
      <c r="M49">
        <f>IF(K49&gt;0,1,0)</f>
        <v>1</v>
      </c>
      <c r="N49">
        <f>IF(K49&lt;0,1,0)</f>
        <v>0</v>
      </c>
      <c r="O49">
        <f>IF(K49=0,0,IF(K49&lt;&gt;"",1,0))</f>
        <v>1</v>
      </c>
      <c r="P49">
        <f>IF(K49&gt;0,K49,0)</f>
        <v>276</v>
      </c>
      <c r="Q49">
        <f>IF(K49&lt;0,K49,0)</f>
        <v>0</v>
      </c>
      <c r="R4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EUR/CHFNOMURAlong open1.17041.21.1984317543209Hit Profit-Stop at 1.1980</v>
      </c>
    </row>
    <row r="50" spans="2:18" x14ac:dyDescent="0.2">
      <c r="B50" s="4" t="s">
        <v>60</v>
      </c>
      <c r="C50" s="5" t="s">
        <v>63</v>
      </c>
      <c r="D50" s="5" t="s">
        <v>14</v>
      </c>
      <c r="E50" s="5">
        <v>1.1599999999999999</v>
      </c>
      <c r="F50" s="5">
        <v>1.2</v>
      </c>
      <c r="G50" s="5">
        <v>1.198</v>
      </c>
      <c r="H50" s="6">
        <v>43145</v>
      </c>
      <c r="I50" s="6">
        <v>43209</v>
      </c>
      <c r="J50" s="5" t="s">
        <v>62</v>
      </c>
      <c r="K50" s="7">
        <v>380</v>
      </c>
      <c r="L50">
        <f>I50-H50</f>
        <v>64</v>
      </c>
      <c r="M50">
        <f>IF(K50&gt;0,1,0)</f>
        <v>1</v>
      </c>
      <c r="N50">
        <f>IF(K50&lt;0,1,0)</f>
        <v>0</v>
      </c>
      <c r="O50">
        <f>IF(K50=0,0,IF(K50&lt;&gt;"",1,0))</f>
        <v>1</v>
      </c>
      <c r="P50">
        <f>IF(K50&gt;0,K50,0)</f>
        <v>380</v>
      </c>
      <c r="Q50">
        <f>IF(K50&lt;0,K50,0)</f>
        <v>0</v>
      </c>
      <c r="R5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EUR/CHFBNP PARIBASlong open1.161.21.1984314543209Hit Profit-Stop at 1.1980</v>
      </c>
    </row>
    <row r="51" spans="2:18" x14ac:dyDescent="0.2">
      <c r="B51" s="8" t="s">
        <v>60</v>
      </c>
      <c r="C51" s="9" t="s">
        <v>9</v>
      </c>
      <c r="D51" s="9" t="s">
        <v>14</v>
      </c>
      <c r="E51" s="9">
        <v>1.155</v>
      </c>
      <c r="F51" s="9">
        <v>1.2</v>
      </c>
      <c r="G51" s="9">
        <v>1.198</v>
      </c>
      <c r="H51" s="10">
        <v>43129</v>
      </c>
      <c r="I51" s="10">
        <v>43209</v>
      </c>
      <c r="J51" s="9" t="s">
        <v>62</v>
      </c>
      <c r="K51" s="11">
        <v>430</v>
      </c>
      <c r="L51">
        <f>I51-H51</f>
        <v>80</v>
      </c>
      <c r="M51">
        <f>IF(K51&gt;0,1,0)</f>
        <v>1</v>
      </c>
      <c r="N51">
        <f>IF(K51&lt;0,1,0)</f>
        <v>0</v>
      </c>
      <c r="O51">
        <f>IF(K51=0,0,IF(K51&lt;&gt;"",1,0))</f>
        <v>1</v>
      </c>
      <c r="P51">
        <f>IF(K51&gt;0,K51,0)</f>
        <v>430</v>
      </c>
      <c r="Q51">
        <f>IF(K51&lt;0,K51,0)</f>
        <v>0</v>
      </c>
      <c r="R5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EUR/CHFDEUTSCHE BANKlong open1.1551.21.1984312943209Hit Profit-Stop at 1.1980</v>
      </c>
    </row>
    <row r="52" spans="2:18" x14ac:dyDescent="0.2">
      <c r="B52" s="4" t="s">
        <v>68</v>
      </c>
      <c r="C52" s="5" t="s">
        <v>30</v>
      </c>
      <c r="D52" s="5" t="s">
        <v>2</v>
      </c>
      <c r="E52" s="5">
        <v>0.86650000000000005</v>
      </c>
      <c r="F52" s="5">
        <v>0.84499999999999997</v>
      </c>
      <c r="G52" s="5">
        <v>0.876</v>
      </c>
      <c r="H52" s="6">
        <v>43202</v>
      </c>
      <c r="I52" s="6">
        <v>43209</v>
      </c>
      <c r="J52" s="5" t="s">
        <v>74</v>
      </c>
      <c r="K52" s="7">
        <v>-95</v>
      </c>
      <c r="L52">
        <f>I52-H52</f>
        <v>7</v>
      </c>
      <c r="M52">
        <f>IF(K52&gt;0,1,0)</f>
        <v>0</v>
      </c>
      <c r="N52">
        <f>IF(K52&lt;0,1,0)</f>
        <v>1</v>
      </c>
      <c r="O52">
        <f>IF(K52=0,0,IF(K52&lt;&gt;"",1,0))</f>
        <v>1</v>
      </c>
      <c r="P52">
        <f>IF(K52&gt;0,K52,0)</f>
        <v>0</v>
      </c>
      <c r="Q52">
        <f>IF(K52&lt;0,K52,0)</f>
        <v>-95</v>
      </c>
      <c r="R5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EUR/GBPTHOMSON REUTERS IFRshort open0.86650.8450.8764320243209Stopped out at 0.8760</v>
      </c>
    </row>
    <row r="53" spans="2:18" x14ac:dyDescent="0.2">
      <c r="B53" s="8" t="s">
        <v>68</v>
      </c>
      <c r="C53" s="9" t="s">
        <v>1</v>
      </c>
      <c r="D53" s="9" t="s">
        <v>2</v>
      </c>
      <c r="E53" s="9">
        <v>0.86450000000000005</v>
      </c>
      <c r="F53" s="9">
        <v>0.84750000000000003</v>
      </c>
      <c r="G53" s="9">
        <v>0.87250000000000005</v>
      </c>
      <c r="H53" s="10">
        <v>43206</v>
      </c>
      <c r="I53" s="10">
        <v>43209</v>
      </c>
      <c r="J53" s="9" t="s">
        <v>75</v>
      </c>
      <c r="K53" s="11">
        <v>-80</v>
      </c>
      <c r="L53">
        <f>I53-H53</f>
        <v>3</v>
      </c>
      <c r="M53">
        <f>IF(K53&gt;0,1,0)</f>
        <v>0</v>
      </c>
      <c r="N53">
        <f>IF(K53&lt;0,1,0)</f>
        <v>1</v>
      </c>
      <c r="O53">
        <f>IF(K53=0,0,IF(K53&lt;&gt;"",1,0))</f>
        <v>1</v>
      </c>
      <c r="P53">
        <f>IF(K53&gt;0,K53,0)</f>
        <v>0</v>
      </c>
      <c r="Q53">
        <f>IF(K53&lt;0,K53,0)</f>
        <v>-80</v>
      </c>
      <c r="R5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EUR/GBPCITIshort open0.86450.84750.87254320643209Stopped out at 0.8725</v>
      </c>
    </row>
    <row r="54" spans="2:18" x14ac:dyDescent="0.2">
      <c r="B54" s="4" t="s">
        <v>122</v>
      </c>
      <c r="C54" s="5" t="s">
        <v>30</v>
      </c>
      <c r="D54" s="5" t="s">
        <v>14</v>
      </c>
      <c r="E54" s="5">
        <v>1.425</v>
      </c>
      <c r="F54" s="5">
        <v>1.44</v>
      </c>
      <c r="G54" s="5">
        <v>1.4159999999999999</v>
      </c>
      <c r="H54" s="6">
        <v>43207</v>
      </c>
      <c r="I54" s="6">
        <v>43209</v>
      </c>
      <c r="J54" s="5" t="s">
        <v>129</v>
      </c>
      <c r="K54" s="7">
        <v>-90</v>
      </c>
      <c r="L54">
        <f>I54-H54</f>
        <v>2</v>
      </c>
      <c r="M54">
        <f>IF(K54&gt;0,1,0)</f>
        <v>0</v>
      </c>
      <c r="N54">
        <f>IF(K54&lt;0,1,0)</f>
        <v>1</v>
      </c>
      <c r="O54">
        <f>IF(K54=0,0,IF(K54&lt;&gt;"",1,0))</f>
        <v>1</v>
      </c>
      <c r="P54">
        <f>IF(K54&gt;0,K54,0)</f>
        <v>0</v>
      </c>
      <c r="Q54">
        <f>IF(K54&lt;0,K54,0)</f>
        <v>-90</v>
      </c>
      <c r="R5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IFRlong open1.4251.441.4164320743209Stopped out at 1.4160</v>
      </c>
    </row>
    <row r="55" spans="2:18" x14ac:dyDescent="0.2">
      <c r="B55" s="8" t="s">
        <v>43</v>
      </c>
      <c r="C55" s="9" t="s">
        <v>17</v>
      </c>
      <c r="D55" s="9" t="s">
        <v>14</v>
      </c>
      <c r="E55" s="9">
        <v>0.76449999999999996</v>
      </c>
      <c r="F55" s="9">
        <v>0.79349999999999998</v>
      </c>
      <c r="G55" s="9">
        <v>0.752</v>
      </c>
      <c r="H55" s="10">
        <v>43203</v>
      </c>
      <c r="I55" s="10">
        <v>43210</v>
      </c>
      <c r="J55" s="9" t="s">
        <v>44</v>
      </c>
      <c r="K55" s="11">
        <v>21</v>
      </c>
      <c r="L55">
        <f>I55-H55</f>
        <v>7</v>
      </c>
      <c r="M55">
        <f>IF(K55&gt;0,1,0)</f>
        <v>1</v>
      </c>
      <c r="N55">
        <f>IF(K55&lt;0,1,0)</f>
        <v>0</v>
      </c>
      <c r="O55">
        <f>IF(K55=0,0,IF(K55&lt;&gt;"",1,0))</f>
        <v>1</v>
      </c>
      <c r="P55">
        <f>IF(K55&gt;0,K55,0)</f>
        <v>21</v>
      </c>
      <c r="Q55">
        <f>IF(K55&lt;0,K55,0)</f>
        <v>0</v>
      </c>
      <c r="R5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CAD/CHFMORGAN STANLEYlong open0.76450.79350.7524320343210Closed at market at 0.7666</v>
      </c>
    </row>
    <row r="56" spans="2:18" x14ac:dyDescent="0.2">
      <c r="B56" s="4" t="s">
        <v>43</v>
      </c>
      <c r="C56" s="5" t="s">
        <v>17</v>
      </c>
      <c r="D56" s="5" t="s">
        <v>14</v>
      </c>
      <c r="E56" s="5">
        <v>0.76170000000000004</v>
      </c>
      <c r="F56" s="5">
        <v>0.79</v>
      </c>
      <c r="G56" s="5">
        <v>0.75</v>
      </c>
      <c r="H56" s="6">
        <v>43206</v>
      </c>
      <c r="I56" s="6">
        <v>43210</v>
      </c>
      <c r="J56" s="5" t="s">
        <v>44</v>
      </c>
      <c r="K56" s="7">
        <v>49</v>
      </c>
      <c r="L56">
        <f>I56-H56</f>
        <v>4</v>
      </c>
      <c r="M56">
        <f>IF(K56&gt;0,1,0)</f>
        <v>1</v>
      </c>
      <c r="N56">
        <f>IF(K56&lt;0,1,0)</f>
        <v>0</v>
      </c>
      <c r="O56">
        <f>IF(K56=0,0,IF(K56&lt;&gt;"",1,0))</f>
        <v>1</v>
      </c>
      <c r="P56">
        <f>IF(K56&gt;0,K56,0)</f>
        <v>49</v>
      </c>
      <c r="Q56">
        <f>IF(K56&lt;0,K56,0)</f>
        <v>0</v>
      </c>
      <c r="R5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CAD/CHFMORGAN STANLEYlong open0.76170.790.754320643210Closed at market at 0.7666</v>
      </c>
    </row>
    <row r="57" spans="2:18" x14ac:dyDescent="0.2">
      <c r="B57" s="8" t="s">
        <v>89</v>
      </c>
      <c r="C57" s="9" t="s">
        <v>30</v>
      </c>
      <c r="D57" s="9" t="s">
        <v>14</v>
      </c>
      <c r="E57" s="9">
        <v>1.2335</v>
      </c>
      <c r="F57" s="9">
        <v>1.2415</v>
      </c>
      <c r="G57" s="9">
        <v>1.2290000000000001</v>
      </c>
      <c r="H57" s="10">
        <v>43208</v>
      </c>
      <c r="I57" s="10">
        <v>43210</v>
      </c>
      <c r="J57" s="9" t="s">
        <v>97</v>
      </c>
      <c r="K57" s="11">
        <v>-45</v>
      </c>
      <c r="L57">
        <f>I57-H57</f>
        <v>2</v>
      </c>
      <c r="M57">
        <f>IF(K57&gt;0,1,0)</f>
        <v>0</v>
      </c>
      <c r="N57">
        <f>IF(K57&lt;0,1,0)</f>
        <v>1</v>
      </c>
      <c r="O57">
        <f>IF(K57=0,0,IF(K57&lt;&gt;"",1,0))</f>
        <v>1</v>
      </c>
      <c r="P57">
        <f>IF(K57&gt;0,K57,0)</f>
        <v>0</v>
      </c>
      <c r="Q57">
        <f>IF(K57&lt;0,K57,0)</f>
        <v>-45</v>
      </c>
      <c r="R5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IFRlong open1.23351.24151.2294320843210Stopped out at 1.2290</v>
      </c>
    </row>
    <row r="58" spans="2:18" x14ac:dyDescent="0.2">
      <c r="B58" s="4" t="s">
        <v>120</v>
      </c>
      <c r="C58" s="5" t="s">
        <v>11</v>
      </c>
      <c r="D58" s="5" t="s">
        <v>37</v>
      </c>
      <c r="E58" s="5">
        <v>1.9275</v>
      </c>
      <c r="F58" s="5">
        <v>2</v>
      </c>
      <c r="G58" s="5">
        <v>1.905</v>
      </c>
      <c r="H58" s="6">
        <v>43206</v>
      </c>
      <c r="I58" s="6">
        <v>43210</v>
      </c>
      <c r="J58" s="5" t="s">
        <v>26</v>
      </c>
      <c r="K58" s="7">
        <v>0</v>
      </c>
      <c r="L58">
        <f>I58-H58</f>
        <v>4</v>
      </c>
      <c r="M58">
        <f>IF(K58&gt;0,1,0)</f>
        <v>0</v>
      </c>
      <c r="N58">
        <f>IF(K58&lt;0,1,0)</f>
        <v>0</v>
      </c>
      <c r="O58">
        <f>IF(K58=0,0,IF(K58&lt;&gt;"",1,0))</f>
        <v>0</v>
      </c>
      <c r="P58">
        <f>IF(K58&gt;0,K58,0)</f>
        <v>0</v>
      </c>
      <c r="Q58">
        <f>IF(K58&lt;0,K58,0)</f>
        <v>0</v>
      </c>
      <c r="R5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GBP/NZDBARCLAYSlong limit1.927521.9054320643210Canceled</v>
      </c>
    </row>
    <row r="59" spans="2:18" x14ac:dyDescent="0.2">
      <c r="B59" s="4" t="s">
        <v>145</v>
      </c>
      <c r="C59" s="5" t="s">
        <v>9</v>
      </c>
      <c r="D59" s="5" t="s">
        <v>2</v>
      </c>
      <c r="E59" s="5">
        <v>0.73640000000000005</v>
      </c>
      <c r="F59" s="5">
        <v>0.71850000000000003</v>
      </c>
      <c r="G59" s="5">
        <v>0.752</v>
      </c>
      <c r="H59" s="6">
        <v>43207</v>
      </c>
      <c r="I59" s="6">
        <v>43213</v>
      </c>
      <c r="J59" s="5" t="s">
        <v>149</v>
      </c>
      <c r="K59" s="7">
        <v>179</v>
      </c>
      <c r="L59">
        <f>I59-H59</f>
        <v>6</v>
      </c>
      <c r="M59">
        <f>IF(K59&gt;0,1,0)</f>
        <v>1</v>
      </c>
      <c r="N59">
        <f>IF(K59&lt;0,1,0)</f>
        <v>0</v>
      </c>
      <c r="O59">
        <f>IF(K59=0,0,IF(K59&lt;&gt;"",1,0))</f>
        <v>1</v>
      </c>
      <c r="P59">
        <f>IF(K59&gt;0,K59,0)</f>
        <v>179</v>
      </c>
      <c r="Q59">
        <f>IF(K59&lt;0,K59,0)</f>
        <v>0</v>
      </c>
      <c r="R5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NZD/USDDEUTSCHE BANKshort open0.73640.71850.7524320743213Hit Target at 0.7185</v>
      </c>
    </row>
    <row r="60" spans="2:18" x14ac:dyDescent="0.2">
      <c r="B60" s="8" t="s">
        <v>89</v>
      </c>
      <c r="C60" s="9" t="s">
        <v>30</v>
      </c>
      <c r="D60" s="9" t="s">
        <v>14</v>
      </c>
      <c r="E60" s="9">
        <v>1.2255</v>
      </c>
      <c r="F60" s="9">
        <v>1.2395</v>
      </c>
      <c r="G60" s="9">
        <v>1.2195</v>
      </c>
      <c r="H60" s="10">
        <v>43213</v>
      </c>
      <c r="I60" s="10">
        <v>43214</v>
      </c>
      <c r="J60" s="9" t="s">
        <v>98</v>
      </c>
      <c r="K60" s="11">
        <v>-60</v>
      </c>
      <c r="L60">
        <f>I60-H60</f>
        <v>1</v>
      </c>
      <c r="M60">
        <f>IF(K60&gt;0,1,0)</f>
        <v>0</v>
      </c>
      <c r="N60">
        <f>IF(K60&lt;0,1,0)</f>
        <v>1</v>
      </c>
      <c r="O60">
        <f>IF(K60=0,0,IF(K60&lt;&gt;"",1,0))</f>
        <v>1</v>
      </c>
      <c r="P60">
        <f>IF(K60&gt;0,K60,0)</f>
        <v>0</v>
      </c>
      <c r="Q60">
        <f>IF(K60&lt;0,K60,0)</f>
        <v>-60</v>
      </c>
      <c r="R6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IFRlong open1.22551.23951.21954321343214Stopped out at 1.2195</v>
      </c>
    </row>
    <row r="61" spans="2:18" x14ac:dyDescent="0.2">
      <c r="B61" s="8" t="s">
        <v>53</v>
      </c>
      <c r="C61" s="9" t="s">
        <v>1</v>
      </c>
      <c r="D61" s="9" t="s">
        <v>14</v>
      </c>
      <c r="E61" s="9">
        <v>1.6</v>
      </c>
      <c r="F61" s="9">
        <v>1.6325000000000001</v>
      </c>
      <c r="G61" s="9">
        <v>1.5825</v>
      </c>
      <c r="H61" s="10">
        <v>43213</v>
      </c>
      <c r="I61" s="10">
        <v>43215</v>
      </c>
      <c r="J61" s="9" t="s">
        <v>56</v>
      </c>
      <c r="K61" s="11">
        <v>114</v>
      </c>
      <c r="L61">
        <f>I61-H61</f>
        <v>2</v>
      </c>
      <c r="M61">
        <f>IF(K61&gt;0,1,0)</f>
        <v>1</v>
      </c>
      <c r="N61">
        <f>IF(K61&lt;0,1,0)</f>
        <v>0</v>
      </c>
      <c r="O61">
        <f>IF(K61=0,0,IF(K61&lt;&gt;"",1,0))</f>
        <v>1</v>
      </c>
      <c r="P61">
        <f>IF(K61&gt;0,K61,0)</f>
        <v>114</v>
      </c>
      <c r="Q61">
        <f>IF(K61&lt;0,K61,0)</f>
        <v>0</v>
      </c>
      <c r="R6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EUR/AUDCITIlong open1.61.63251.58254321343215Closed at market at 1.6114</v>
      </c>
    </row>
    <row r="62" spans="2:18" x14ac:dyDescent="0.2">
      <c r="B62" s="4" t="s">
        <v>68</v>
      </c>
      <c r="C62" s="5" t="s">
        <v>30</v>
      </c>
      <c r="D62" s="5" t="s">
        <v>2</v>
      </c>
      <c r="E62" s="5">
        <v>0.879</v>
      </c>
      <c r="F62" s="5">
        <v>0.871</v>
      </c>
      <c r="G62" s="5">
        <v>0.88300000000000001</v>
      </c>
      <c r="H62" s="6">
        <v>43209</v>
      </c>
      <c r="I62" s="6">
        <v>43215</v>
      </c>
      <c r="J62" s="5" t="s">
        <v>76</v>
      </c>
      <c r="K62" s="7">
        <v>57</v>
      </c>
      <c r="L62">
        <f>I62-H62</f>
        <v>6</v>
      </c>
      <c r="M62">
        <f>IF(K62&gt;0,1,0)</f>
        <v>1</v>
      </c>
      <c r="N62">
        <f>IF(K62&lt;0,1,0)</f>
        <v>0</v>
      </c>
      <c r="O62">
        <f>IF(K62=0,0,IF(K62&lt;&gt;"",1,0))</f>
        <v>1</v>
      </c>
      <c r="P62">
        <f>IF(K62&gt;0,K62,0)</f>
        <v>57</v>
      </c>
      <c r="Q62">
        <f>IF(K62&lt;0,K62,0)</f>
        <v>0</v>
      </c>
      <c r="R6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EUR/GBPTHOMSON REUTERS IFRshort open0.8790.8710.8834320943215Closed at market at 0.8733</v>
      </c>
    </row>
    <row r="63" spans="2:18" x14ac:dyDescent="0.2">
      <c r="B63" s="4" t="s">
        <v>89</v>
      </c>
      <c r="C63" s="5" t="s">
        <v>30</v>
      </c>
      <c r="D63" s="5" t="s">
        <v>25</v>
      </c>
      <c r="E63" s="5">
        <v>1.2144999999999999</v>
      </c>
      <c r="F63" s="5">
        <v>0</v>
      </c>
      <c r="G63" s="5">
        <v>1.2244999999999999</v>
      </c>
      <c r="H63" s="6">
        <v>43216</v>
      </c>
      <c r="I63" s="6">
        <v>43216</v>
      </c>
      <c r="J63" s="5" t="s">
        <v>26</v>
      </c>
      <c r="K63" s="7">
        <v>0</v>
      </c>
      <c r="L63">
        <f>I63-H63</f>
        <v>0</v>
      </c>
      <c r="M63">
        <f>IF(K63&gt;0,1,0)</f>
        <v>0</v>
      </c>
      <c r="N63">
        <f>IF(K63&lt;0,1,0)</f>
        <v>0</v>
      </c>
      <c r="O63">
        <f>IF(K63=0,0,IF(K63&lt;&gt;"",1,0))</f>
        <v>0</v>
      </c>
      <c r="P63">
        <f>IF(K63&gt;0,K63,0)</f>
        <v>0</v>
      </c>
      <c r="Q63">
        <f>IF(K63&lt;0,K63,0)</f>
        <v>0</v>
      </c>
      <c r="R6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IFRshort limit1.214501.22454321643216Canceled</v>
      </c>
    </row>
    <row r="64" spans="2:18" x14ac:dyDescent="0.2">
      <c r="B64" s="4" t="s">
        <v>27</v>
      </c>
      <c r="C64" s="5" t="s">
        <v>17</v>
      </c>
      <c r="D64" s="5" t="s">
        <v>2</v>
      </c>
      <c r="E64" s="5">
        <v>0.76449999999999996</v>
      </c>
      <c r="F64" s="5">
        <v>0.71599999999999997</v>
      </c>
      <c r="G64" s="5">
        <v>0.78200000000000003</v>
      </c>
      <c r="H64" s="6">
        <v>43213</v>
      </c>
      <c r="I64" s="6">
        <v>43217</v>
      </c>
      <c r="J64" s="5" t="s">
        <v>35</v>
      </c>
      <c r="K64" s="7">
        <v>89</v>
      </c>
      <c r="L64">
        <f>I64-H64</f>
        <v>4</v>
      </c>
      <c r="M64">
        <f>IF(K64&gt;0,1,0)</f>
        <v>1</v>
      </c>
      <c r="N64">
        <f>IF(K64&lt;0,1,0)</f>
        <v>0</v>
      </c>
      <c r="O64">
        <f>IF(K64=0,0,IF(K64&lt;&gt;"",1,0))</f>
        <v>1</v>
      </c>
      <c r="P64">
        <f>IF(K64&gt;0,K64,0)</f>
        <v>89</v>
      </c>
      <c r="Q64">
        <f>IF(K64&lt;0,K64,0)</f>
        <v>0</v>
      </c>
      <c r="R6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AUD/USDMORGAN STANLEYshort open0.76450.7160.7824321343217Closed at market at 0.7556</v>
      </c>
    </row>
    <row r="65" spans="2:18" x14ac:dyDescent="0.2">
      <c r="B65" s="8" t="s">
        <v>157</v>
      </c>
      <c r="C65" s="9" t="s">
        <v>30</v>
      </c>
      <c r="D65" s="9" t="s">
        <v>14</v>
      </c>
      <c r="E65" s="9">
        <v>109.05</v>
      </c>
      <c r="F65" s="9">
        <v>110.95</v>
      </c>
      <c r="G65" s="9">
        <v>108.95</v>
      </c>
      <c r="H65" s="10">
        <v>43208</v>
      </c>
      <c r="I65" s="10">
        <v>43217</v>
      </c>
      <c r="J65" s="9" t="s">
        <v>163</v>
      </c>
      <c r="K65" s="11">
        <v>3</v>
      </c>
      <c r="L65">
        <f>I65-H65</f>
        <v>9</v>
      </c>
      <c r="M65">
        <f>IF(K65&gt;0,1,0)</f>
        <v>1</v>
      </c>
      <c r="N65">
        <f>IF(K65&lt;0,1,0)</f>
        <v>0</v>
      </c>
      <c r="O65">
        <f>IF(K65=0,0,IF(K65&lt;&gt;"",1,0))</f>
        <v>1</v>
      </c>
      <c r="P65">
        <f>IF(K65&gt;0,K65,0)</f>
        <v>3</v>
      </c>
      <c r="Q65">
        <f>IF(K65&lt;0,K65,0)</f>
        <v>0</v>
      </c>
      <c r="R6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IFRlong open109.05110.95108.954320843217Closed at market at 109.08</v>
      </c>
    </row>
    <row r="66" spans="2:18" x14ac:dyDescent="0.2">
      <c r="B66" s="4" t="s">
        <v>68</v>
      </c>
      <c r="C66" s="5" t="s">
        <v>72</v>
      </c>
      <c r="D66" s="5" t="s">
        <v>2</v>
      </c>
      <c r="E66" s="5">
        <v>0.874</v>
      </c>
      <c r="F66" s="5">
        <v>0.84</v>
      </c>
      <c r="G66" s="5">
        <v>0.89</v>
      </c>
      <c r="H66" s="6">
        <v>43194</v>
      </c>
      <c r="I66" s="6">
        <v>43220</v>
      </c>
      <c r="J66" s="5" t="s">
        <v>73</v>
      </c>
      <c r="K66" s="7">
        <v>-59</v>
      </c>
      <c r="L66">
        <f>I66-H66</f>
        <v>26</v>
      </c>
      <c r="M66">
        <f>IF(K66&gt;0,1,0)</f>
        <v>0</v>
      </c>
      <c r="N66">
        <f>IF(K66&lt;0,1,0)</f>
        <v>1</v>
      </c>
      <c r="O66">
        <f>IF(K66=0,0,IF(K66&lt;&gt;"",1,0))</f>
        <v>1</v>
      </c>
      <c r="P66">
        <f>IF(K66&gt;0,K66,0)</f>
        <v>0</v>
      </c>
      <c r="Q66">
        <f>IF(K66&lt;0,K66,0)</f>
        <v>-59</v>
      </c>
      <c r="R6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EUR/GBPCREDIT SUISSEshort open0.8740.840.894319443220Closed at market at 0.8799</v>
      </c>
    </row>
    <row r="67" spans="2:18" x14ac:dyDescent="0.2">
      <c r="B67" s="8" t="s">
        <v>68</v>
      </c>
      <c r="C67" s="9" t="s">
        <v>30</v>
      </c>
      <c r="D67" s="9" t="s">
        <v>2</v>
      </c>
      <c r="E67" s="9">
        <v>0.87250000000000005</v>
      </c>
      <c r="F67" s="9">
        <v>0.86799999999999999</v>
      </c>
      <c r="G67" s="9">
        <v>0.88249999999999995</v>
      </c>
      <c r="H67" s="10">
        <v>43216</v>
      </c>
      <c r="I67" s="10">
        <v>43220</v>
      </c>
      <c r="J67" s="9" t="s">
        <v>77</v>
      </c>
      <c r="K67" s="11">
        <v>-100</v>
      </c>
      <c r="L67">
        <f>I67-H67</f>
        <v>4</v>
      </c>
      <c r="M67">
        <f>IF(K67&gt;0,1,0)</f>
        <v>0</v>
      </c>
      <c r="N67">
        <f>IF(K67&lt;0,1,0)</f>
        <v>1</v>
      </c>
      <c r="O67">
        <f>IF(K67=0,0,IF(K67&lt;&gt;"",1,0))</f>
        <v>1</v>
      </c>
      <c r="P67">
        <f>IF(K67&gt;0,K67,0)</f>
        <v>0</v>
      </c>
      <c r="Q67">
        <f>IF(K67&lt;0,K67,0)</f>
        <v>-100</v>
      </c>
      <c r="R6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EUR/GBPTHOMSON REUTERS IFRshort open0.87250.8680.88254321643220Stopped out at 0.8825</v>
      </c>
    </row>
    <row r="68" spans="2:18" x14ac:dyDescent="0.2">
      <c r="B68" s="4" t="s">
        <v>89</v>
      </c>
      <c r="C68" s="5" t="s">
        <v>30</v>
      </c>
      <c r="D68" s="5" t="s">
        <v>14</v>
      </c>
      <c r="E68" s="5">
        <v>1.2110000000000001</v>
      </c>
      <c r="F68" s="5">
        <v>1.2235</v>
      </c>
      <c r="G68" s="5">
        <v>1.2050000000000001</v>
      </c>
      <c r="H68" s="6">
        <v>43217</v>
      </c>
      <c r="I68" s="6">
        <v>43221</v>
      </c>
      <c r="J68" s="5" t="s">
        <v>100</v>
      </c>
      <c r="K68" s="7">
        <v>-60</v>
      </c>
      <c r="L68">
        <f>I68-H68</f>
        <v>4</v>
      </c>
      <c r="M68">
        <f>IF(K68&gt;0,1,0)</f>
        <v>0</v>
      </c>
      <c r="N68">
        <f>IF(K68&lt;0,1,0)</f>
        <v>1</v>
      </c>
      <c r="O68">
        <f>IF(K68=0,0,IF(K68&lt;&gt;"",1,0))</f>
        <v>1</v>
      </c>
      <c r="P68">
        <f>IF(K68&gt;0,K68,0)</f>
        <v>0</v>
      </c>
      <c r="Q68">
        <f>IF(K68&lt;0,K68,0)</f>
        <v>-60</v>
      </c>
      <c r="R6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IFRlong open1.2111.22351.2054321743221Stopped out at 1.2050</v>
      </c>
    </row>
    <row r="69" spans="2:18" x14ac:dyDescent="0.2">
      <c r="B69" s="8" t="s">
        <v>113</v>
      </c>
      <c r="C69" s="9" t="s">
        <v>61</v>
      </c>
      <c r="D69" s="9" t="s">
        <v>14</v>
      </c>
      <c r="E69" s="9">
        <v>1.37</v>
      </c>
      <c r="F69" s="9">
        <v>1.41</v>
      </c>
      <c r="G69" s="9">
        <v>1.3540000000000001</v>
      </c>
      <c r="H69" s="10">
        <v>43215</v>
      </c>
      <c r="I69" s="10">
        <v>43221</v>
      </c>
      <c r="J69" s="9" t="s">
        <v>115</v>
      </c>
      <c r="K69" s="11">
        <v>-160</v>
      </c>
      <c r="L69">
        <f>I69-H69</f>
        <v>6</v>
      </c>
      <c r="M69">
        <f>IF(K69&gt;0,1,0)</f>
        <v>0</v>
      </c>
      <c r="N69">
        <f>IF(K69&lt;0,1,0)</f>
        <v>1</v>
      </c>
      <c r="O69">
        <f>IF(K69=0,0,IF(K69&lt;&gt;"",1,0))</f>
        <v>1</v>
      </c>
      <c r="P69">
        <f>IF(K69&gt;0,K69,0)</f>
        <v>0</v>
      </c>
      <c r="Q69">
        <f>IF(K69&lt;0,K69,0)</f>
        <v>-160</v>
      </c>
      <c r="R6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GBP/CHFNOMURAlong open1.371.411.3544321543221Stopped out at 1.3540</v>
      </c>
    </row>
    <row r="70" spans="2:18" x14ac:dyDescent="0.2">
      <c r="B70" s="4" t="s">
        <v>140</v>
      </c>
      <c r="C70" s="5" t="s">
        <v>21</v>
      </c>
      <c r="D70" s="5" t="s">
        <v>2</v>
      </c>
      <c r="E70" s="5">
        <v>0.93200000000000005</v>
      </c>
      <c r="F70" s="5">
        <v>0.9</v>
      </c>
      <c r="G70" s="5">
        <v>0.92</v>
      </c>
      <c r="H70" s="6">
        <v>43199</v>
      </c>
      <c r="I70" s="6">
        <v>43221</v>
      </c>
      <c r="J70" s="5" t="s">
        <v>142</v>
      </c>
      <c r="K70" s="7">
        <v>305</v>
      </c>
      <c r="L70">
        <f>I70-H70</f>
        <v>22</v>
      </c>
      <c r="M70">
        <f>IF(K70&gt;0,1,0)</f>
        <v>1</v>
      </c>
      <c r="N70">
        <f>IF(K70&lt;0,1,0)</f>
        <v>0</v>
      </c>
      <c r="O70">
        <f>IF(K70=0,0,IF(K70&lt;&gt;"",1,0))</f>
        <v>1</v>
      </c>
      <c r="P70">
        <f>IF(K70&gt;0,K70,0)</f>
        <v>305</v>
      </c>
      <c r="Q70">
        <f>IF(K70&lt;0,K70,0)</f>
        <v>0</v>
      </c>
      <c r="R7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NZD/CADTD BANKshort open0.9320.90.924319943221Closed at market at 0.9015</v>
      </c>
    </row>
    <row r="71" spans="2:18" x14ac:dyDescent="0.2">
      <c r="B71" s="8" t="s">
        <v>157</v>
      </c>
      <c r="C71" s="9" t="s">
        <v>30</v>
      </c>
      <c r="D71" s="9" t="s">
        <v>2</v>
      </c>
      <c r="E71" s="9">
        <v>109.25</v>
      </c>
      <c r="F71" s="9">
        <v>108.15</v>
      </c>
      <c r="G71" s="9">
        <v>109.7</v>
      </c>
      <c r="H71" s="10">
        <v>43220</v>
      </c>
      <c r="I71" s="10">
        <v>43221</v>
      </c>
      <c r="J71" s="9" t="s">
        <v>164</v>
      </c>
      <c r="K71" s="11">
        <v>-45</v>
      </c>
      <c r="L71">
        <f>I71-H71</f>
        <v>1</v>
      </c>
      <c r="M71">
        <f>IF(K71&gt;0,1,0)</f>
        <v>0</v>
      </c>
      <c r="N71">
        <f>IF(K71&lt;0,1,0)</f>
        <v>1</v>
      </c>
      <c r="O71">
        <f>IF(K71=0,0,IF(K71&lt;&gt;"",1,0))</f>
        <v>1</v>
      </c>
      <c r="P71">
        <f>IF(K71&gt;0,K71,0)</f>
        <v>0</v>
      </c>
      <c r="Q71">
        <f>IF(K71&lt;0,K71,0)</f>
        <v>-45</v>
      </c>
      <c r="R7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IFRshort open109.25108.15109.74322043221Stopped out at 109.70</v>
      </c>
    </row>
    <row r="72" spans="2:18" x14ac:dyDescent="0.2">
      <c r="B72" s="8" t="s">
        <v>68</v>
      </c>
      <c r="C72" s="9" t="s">
        <v>30</v>
      </c>
      <c r="D72" s="9" t="s">
        <v>37</v>
      </c>
      <c r="E72" s="9">
        <v>0.87749999999999995</v>
      </c>
      <c r="F72" s="9">
        <v>0</v>
      </c>
      <c r="G72" s="9">
        <v>0.86750000000000005</v>
      </c>
      <c r="H72" s="10">
        <v>43221</v>
      </c>
      <c r="I72" s="10">
        <v>43222</v>
      </c>
      <c r="J72" s="9" t="s">
        <v>26</v>
      </c>
      <c r="K72" s="11">
        <v>0</v>
      </c>
      <c r="L72">
        <f>I72-H72</f>
        <v>1</v>
      </c>
      <c r="M72">
        <f>IF(K72&gt;0,1,0)</f>
        <v>0</v>
      </c>
      <c r="N72">
        <f>IF(K72&lt;0,1,0)</f>
        <v>0</v>
      </c>
      <c r="O72">
        <f>IF(K72=0,0,IF(K72&lt;&gt;"",1,0))</f>
        <v>0</v>
      </c>
      <c r="P72">
        <f>IF(K72&gt;0,K72,0)</f>
        <v>0</v>
      </c>
      <c r="Q72">
        <f>IF(K72&lt;0,K72,0)</f>
        <v>0</v>
      </c>
      <c r="R7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EUR/GBPTHOMSON REUTERS IFRlong limit0.877500.86754322143222Canceled</v>
      </c>
    </row>
    <row r="73" spans="2:18" x14ac:dyDescent="0.2">
      <c r="B73" s="4" t="s">
        <v>89</v>
      </c>
      <c r="C73" s="5" t="s">
        <v>28</v>
      </c>
      <c r="D73" s="5" t="s">
        <v>2</v>
      </c>
      <c r="E73" s="5">
        <v>1.2024999999999999</v>
      </c>
      <c r="F73" s="5">
        <v>1.1915</v>
      </c>
      <c r="G73" s="5">
        <v>1.2</v>
      </c>
      <c r="H73" s="6">
        <v>43222</v>
      </c>
      <c r="I73" s="6">
        <v>43222</v>
      </c>
      <c r="J73" s="5" t="s">
        <v>102</v>
      </c>
      <c r="K73" s="7">
        <v>25</v>
      </c>
      <c r="L73">
        <f>I73-H73</f>
        <v>0</v>
      </c>
      <c r="M73">
        <f>IF(K73&gt;0,1,0)</f>
        <v>1</v>
      </c>
      <c r="N73">
        <f>IF(K73&lt;0,1,0)</f>
        <v>0</v>
      </c>
      <c r="O73">
        <f>IF(K73=0,0,IF(K73&lt;&gt;"",1,0))</f>
        <v>1</v>
      </c>
      <c r="P73">
        <f>IF(K73&gt;0,K73,0)</f>
        <v>25</v>
      </c>
      <c r="Q73">
        <f>IF(K73&lt;0,K73,0)</f>
        <v>0</v>
      </c>
      <c r="R7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EUR/USDUOBshort open1.20251.19151.24322243222Hit Profit-Stop at 1.2000</v>
      </c>
    </row>
    <row r="74" spans="2:18" x14ac:dyDescent="0.2">
      <c r="B74" s="8" t="s">
        <v>157</v>
      </c>
      <c r="C74" s="9" t="s">
        <v>17</v>
      </c>
      <c r="D74" s="9" t="s">
        <v>14</v>
      </c>
      <c r="E74" s="9">
        <v>106.87</v>
      </c>
      <c r="F74" s="9">
        <v>110</v>
      </c>
      <c r="G74" s="9">
        <v>107</v>
      </c>
      <c r="H74" s="10">
        <v>43188</v>
      </c>
      <c r="I74" s="10">
        <v>43222</v>
      </c>
      <c r="J74" s="9" t="s">
        <v>160</v>
      </c>
      <c r="K74" s="11">
        <v>313</v>
      </c>
      <c r="L74">
        <f>I74-H74</f>
        <v>34</v>
      </c>
      <c r="M74">
        <f>IF(K74&gt;0,1,0)</f>
        <v>1</v>
      </c>
      <c r="N74">
        <f>IF(K74&lt;0,1,0)</f>
        <v>0</v>
      </c>
      <c r="O74">
        <f>IF(K74=0,0,IF(K74&lt;&gt;"",1,0))</f>
        <v>1</v>
      </c>
      <c r="P74">
        <f>IF(K74&gt;0,K74,0)</f>
        <v>313</v>
      </c>
      <c r="Q74">
        <f>IF(K74&lt;0,K74,0)</f>
        <v>0</v>
      </c>
      <c r="R7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USD/JPYMORGAN STANLEYlong open106.871101074318843222Hit Target at 110.00</v>
      </c>
    </row>
    <row r="75" spans="2:18" x14ac:dyDescent="0.2">
      <c r="B75" s="8" t="s">
        <v>157</v>
      </c>
      <c r="C75" s="9" t="s">
        <v>30</v>
      </c>
      <c r="D75" s="9" t="s">
        <v>25</v>
      </c>
      <c r="E75" s="9">
        <v>109.3</v>
      </c>
      <c r="F75" s="9">
        <v>0</v>
      </c>
      <c r="G75" s="9">
        <v>110.3</v>
      </c>
      <c r="H75" s="10">
        <v>43217</v>
      </c>
      <c r="I75" s="10">
        <v>43223</v>
      </c>
      <c r="J75" s="9" t="s">
        <v>26</v>
      </c>
      <c r="K75" s="11">
        <v>0</v>
      </c>
      <c r="L75">
        <f>I75-H75</f>
        <v>6</v>
      </c>
      <c r="M75">
        <f>IF(K75&gt;0,1,0)</f>
        <v>0</v>
      </c>
      <c r="N75">
        <f>IF(K75&lt;0,1,0)</f>
        <v>0</v>
      </c>
      <c r="O75">
        <f>IF(K75=0,0,IF(K75&lt;&gt;"",1,0))</f>
        <v>0</v>
      </c>
      <c r="P75">
        <f>IF(K75&gt;0,K75,0)</f>
        <v>0</v>
      </c>
      <c r="Q75">
        <f>IF(K75&lt;0,K75,0)</f>
        <v>0</v>
      </c>
      <c r="R7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IFRshort limit109.30110.34321743223Canceled</v>
      </c>
    </row>
    <row r="76" spans="2:18" x14ac:dyDescent="0.2">
      <c r="B76" s="4" t="s">
        <v>157</v>
      </c>
      <c r="C76" s="5" t="s">
        <v>30</v>
      </c>
      <c r="D76" s="5" t="s">
        <v>37</v>
      </c>
      <c r="E76" s="5">
        <v>109.1</v>
      </c>
      <c r="F76" s="5">
        <v>0</v>
      </c>
      <c r="G76" s="5">
        <v>108.1</v>
      </c>
      <c r="H76" s="6">
        <v>43221</v>
      </c>
      <c r="I76" s="6">
        <v>43223</v>
      </c>
      <c r="J76" s="5" t="s">
        <v>26</v>
      </c>
      <c r="K76" s="7">
        <v>0</v>
      </c>
      <c r="L76">
        <f>I76-H76</f>
        <v>2</v>
      </c>
      <c r="M76">
        <f>IF(K76&gt;0,1,0)</f>
        <v>0</v>
      </c>
      <c r="N76">
        <f>IF(K76&lt;0,1,0)</f>
        <v>0</v>
      </c>
      <c r="O76">
        <f>IF(K76=0,0,IF(K76&lt;&gt;"",1,0))</f>
        <v>0</v>
      </c>
      <c r="P76">
        <f>IF(K76&gt;0,K76,0)</f>
        <v>0</v>
      </c>
      <c r="Q76">
        <f>IF(K76&lt;0,K76,0)</f>
        <v>0</v>
      </c>
      <c r="R7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IFRlong limit109.10108.14322143223Canceled</v>
      </c>
    </row>
    <row r="77" spans="2:18" x14ac:dyDescent="0.2">
      <c r="B77" s="8" t="s">
        <v>60</v>
      </c>
      <c r="C77" s="9" t="s">
        <v>63</v>
      </c>
      <c r="D77" s="9" t="s">
        <v>14</v>
      </c>
      <c r="E77" s="9">
        <v>1.2004999999999999</v>
      </c>
      <c r="F77" s="9">
        <v>1.24</v>
      </c>
      <c r="G77" s="9">
        <v>1.1879999999999999</v>
      </c>
      <c r="H77" s="10">
        <v>43209</v>
      </c>
      <c r="I77" s="10">
        <v>43224</v>
      </c>
      <c r="J77" s="9" t="s">
        <v>65</v>
      </c>
      <c r="K77" s="11">
        <v>-43</v>
      </c>
      <c r="L77">
        <f>I77-H77</f>
        <v>15</v>
      </c>
      <c r="M77">
        <f>IF(K77&gt;0,1,0)</f>
        <v>0</v>
      </c>
      <c r="N77">
        <f>IF(K77&lt;0,1,0)</f>
        <v>1</v>
      </c>
      <c r="O77">
        <f>IF(K77=0,0,IF(K77&lt;&gt;"",1,0))</f>
        <v>1</v>
      </c>
      <c r="P77">
        <f>IF(K77&gt;0,K77,0)</f>
        <v>0</v>
      </c>
      <c r="Q77">
        <f>IF(K77&lt;0,K77,0)</f>
        <v>-43</v>
      </c>
      <c r="R7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EUR/CHFBNP PARIBASlong open1.20051.241.1884320943224Closed at market at 1.1962</v>
      </c>
    </row>
    <row r="78" spans="2:18" x14ac:dyDescent="0.2">
      <c r="B78" s="4" t="s">
        <v>89</v>
      </c>
      <c r="C78" s="5" t="s">
        <v>30</v>
      </c>
      <c r="D78" s="5" t="s">
        <v>2</v>
      </c>
      <c r="E78" s="5">
        <v>1.202</v>
      </c>
      <c r="F78" s="5">
        <v>1.1919999999999999</v>
      </c>
      <c r="G78" s="5">
        <v>1.202</v>
      </c>
      <c r="H78" s="6">
        <v>43221</v>
      </c>
      <c r="I78" s="6">
        <v>43224</v>
      </c>
      <c r="J78" s="5" t="s">
        <v>101</v>
      </c>
      <c r="K78" s="7">
        <v>100</v>
      </c>
      <c r="L78">
        <f>I78-H78</f>
        <v>3</v>
      </c>
      <c r="M78">
        <f>IF(K78&gt;0,1,0)</f>
        <v>1</v>
      </c>
      <c r="N78">
        <f>IF(K78&lt;0,1,0)</f>
        <v>0</v>
      </c>
      <c r="O78">
        <f>IF(K78=0,0,IF(K78&lt;&gt;"",1,0))</f>
        <v>1</v>
      </c>
      <c r="P78">
        <f>IF(K78&gt;0,K78,0)</f>
        <v>100</v>
      </c>
      <c r="Q78">
        <f>IF(K78&lt;0,K78,0)</f>
        <v>0</v>
      </c>
      <c r="R7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IFRshort open1.2021.1921.2024322143224Hit Target at 1.1920</v>
      </c>
    </row>
    <row r="79" spans="2:18" x14ac:dyDescent="0.2">
      <c r="B79" s="8" t="s">
        <v>116</v>
      </c>
      <c r="C79" s="9" t="s">
        <v>17</v>
      </c>
      <c r="D79" s="9" t="s">
        <v>2</v>
      </c>
      <c r="E79" s="9">
        <v>150.19999999999999</v>
      </c>
      <c r="F79" s="9">
        <v>144.19999999999999</v>
      </c>
      <c r="G79" s="9">
        <v>150</v>
      </c>
      <c r="H79" s="10">
        <v>43220</v>
      </c>
      <c r="I79" s="10">
        <v>43224</v>
      </c>
      <c r="J79" s="9" t="s">
        <v>117</v>
      </c>
      <c r="K79" s="11">
        <v>250</v>
      </c>
      <c r="L79">
        <f>I79-H79</f>
        <v>4</v>
      </c>
      <c r="M79">
        <f>IF(K79&gt;0,1,0)</f>
        <v>1</v>
      </c>
      <c r="N79">
        <f>IF(K79&lt;0,1,0)</f>
        <v>0</v>
      </c>
      <c r="O79">
        <f>IF(K79=0,0,IF(K79&lt;&gt;"",1,0))</f>
        <v>1</v>
      </c>
      <c r="P79">
        <f>IF(K79&gt;0,K79,0)</f>
        <v>250</v>
      </c>
      <c r="Q79">
        <f>IF(K79&lt;0,K79,0)</f>
        <v>0</v>
      </c>
      <c r="R7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GBP/JPYMORGAN STANLEYshort open150.2144.21504322043224Closed at market at 147.70</v>
      </c>
    </row>
    <row r="80" spans="2:18" x14ac:dyDescent="0.2">
      <c r="B80" s="4" t="s">
        <v>122</v>
      </c>
      <c r="C80" s="5" t="s">
        <v>30</v>
      </c>
      <c r="D80" s="5" t="s">
        <v>14</v>
      </c>
      <c r="E80" s="5">
        <v>1.3635999999999999</v>
      </c>
      <c r="F80" s="5">
        <v>1.3875</v>
      </c>
      <c r="G80" s="5">
        <v>1.3525</v>
      </c>
      <c r="H80" s="6">
        <v>43222</v>
      </c>
      <c r="I80" s="6">
        <v>43224</v>
      </c>
      <c r="J80" s="5" t="s">
        <v>131</v>
      </c>
      <c r="K80" s="7">
        <v>-111</v>
      </c>
      <c r="L80">
        <f>I80-H80</f>
        <v>2</v>
      </c>
      <c r="M80">
        <f>IF(K80&gt;0,1,0)</f>
        <v>0</v>
      </c>
      <c r="N80">
        <f>IF(K80&lt;0,1,0)</f>
        <v>1</v>
      </c>
      <c r="O80">
        <f>IF(K80=0,0,IF(K80&lt;&gt;"",1,0))</f>
        <v>1</v>
      </c>
      <c r="P80">
        <f>IF(K80&gt;0,K80,0)</f>
        <v>0</v>
      </c>
      <c r="Q80">
        <f>IF(K80&lt;0,K80,0)</f>
        <v>-111</v>
      </c>
      <c r="R8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IFRlong open1.36361.38751.35254322243224Stopped out at 1.3525</v>
      </c>
    </row>
    <row r="81" spans="2:18" x14ac:dyDescent="0.2">
      <c r="B81" s="8" t="s">
        <v>27</v>
      </c>
      <c r="C81" s="9" t="s">
        <v>30</v>
      </c>
      <c r="D81" s="9" t="s">
        <v>2</v>
      </c>
      <c r="E81" s="9">
        <v>0.751</v>
      </c>
      <c r="F81" s="9">
        <v>0.73350000000000004</v>
      </c>
      <c r="G81" s="9">
        <v>0.74950000000000006</v>
      </c>
      <c r="H81" s="10">
        <v>43209</v>
      </c>
      <c r="I81" s="10">
        <v>43229</v>
      </c>
      <c r="J81" s="9" t="s">
        <v>34</v>
      </c>
      <c r="K81" s="11">
        <v>47</v>
      </c>
      <c r="L81">
        <f>I81-H81</f>
        <v>20</v>
      </c>
      <c r="M81">
        <f>IF(K81&gt;0,1,0)</f>
        <v>1</v>
      </c>
      <c r="N81">
        <f>IF(K81&lt;0,1,0)</f>
        <v>0</v>
      </c>
      <c r="O81">
        <f>IF(K81=0,0,IF(K81&lt;&gt;"",1,0))</f>
        <v>1</v>
      </c>
      <c r="P81">
        <f>IF(K81&gt;0,K81,0)</f>
        <v>47</v>
      </c>
      <c r="Q81">
        <f>IF(K81&lt;0,K81,0)</f>
        <v>0</v>
      </c>
      <c r="R8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AUD/USDTHOMSON REUTERS IFRshort open0.7510.73350.74954320943229Closed at market at 0.7463</v>
      </c>
    </row>
    <row r="82" spans="2:18" x14ac:dyDescent="0.2">
      <c r="B82" s="4" t="s">
        <v>89</v>
      </c>
      <c r="C82" s="5" t="s">
        <v>30</v>
      </c>
      <c r="D82" s="5" t="s">
        <v>2</v>
      </c>
      <c r="E82" s="5">
        <v>1.1970000000000001</v>
      </c>
      <c r="F82" s="5">
        <v>1.173</v>
      </c>
      <c r="G82" s="5">
        <v>1.1875</v>
      </c>
      <c r="H82" s="6">
        <v>43224</v>
      </c>
      <c r="I82" s="6">
        <v>43229</v>
      </c>
      <c r="J82" s="5" t="s">
        <v>103</v>
      </c>
      <c r="K82" s="7">
        <v>95</v>
      </c>
      <c r="L82">
        <f>I82-H82</f>
        <v>5</v>
      </c>
      <c r="M82">
        <f>IF(K82&gt;0,1,0)</f>
        <v>1</v>
      </c>
      <c r="N82">
        <f>IF(K82&lt;0,1,0)</f>
        <v>0</v>
      </c>
      <c r="O82">
        <f>IF(K82=0,0,IF(K82&lt;&gt;"",1,0))</f>
        <v>1</v>
      </c>
      <c r="P82">
        <f>IF(K82&gt;0,K82,0)</f>
        <v>95</v>
      </c>
      <c r="Q82">
        <f>IF(K82&lt;0,K82,0)</f>
        <v>0</v>
      </c>
      <c r="R8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IFRshort open1.1971.1731.18754322443229Hit Profit-Stop at 1.1875</v>
      </c>
    </row>
    <row r="83" spans="2:18" x14ac:dyDescent="0.2">
      <c r="B83" s="8" t="s">
        <v>8</v>
      </c>
      <c r="C83" s="9" t="s">
        <v>11</v>
      </c>
      <c r="D83" s="9" t="s">
        <v>2</v>
      </c>
      <c r="E83" s="9">
        <v>82.3</v>
      </c>
      <c r="F83" s="9">
        <v>80.5</v>
      </c>
      <c r="G83" s="9">
        <v>83.1</v>
      </c>
      <c r="H83" s="10">
        <v>43227</v>
      </c>
      <c r="I83" s="10">
        <v>43230</v>
      </c>
      <c r="J83" s="9" t="s">
        <v>16</v>
      </c>
      <c r="K83" s="11">
        <v>35</v>
      </c>
      <c r="L83">
        <f>I83-H83</f>
        <v>3</v>
      </c>
      <c r="M83">
        <f>IF(K83&gt;0,1,0)</f>
        <v>1</v>
      </c>
      <c r="N83">
        <f>IF(K83&lt;0,1,0)</f>
        <v>0</v>
      </c>
      <c r="O83">
        <f>IF(K83=0,0,IF(K83&lt;&gt;"",1,0))</f>
        <v>1</v>
      </c>
      <c r="P83">
        <f>IF(K83&gt;0,K83,0)</f>
        <v>35</v>
      </c>
      <c r="Q83">
        <f>IF(K83&lt;0,K83,0)</f>
        <v>0</v>
      </c>
      <c r="R8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AUD/JPYBARCLAYSshort open82.380.583.14322743230Closed at market at 81.95</v>
      </c>
    </row>
    <row r="84" spans="2:18" x14ac:dyDescent="0.2">
      <c r="B84" s="4" t="s">
        <v>20</v>
      </c>
      <c r="C84" s="5" t="s">
        <v>23</v>
      </c>
      <c r="D84" s="5" t="s">
        <v>14</v>
      </c>
      <c r="E84" s="5">
        <v>1.0508999999999999</v>
      </c>
      <c r="F84" s="5">
        <v>1.08</v>
      </c>
      <c r="G84" s="5">
        <v>1.0649999999999999</v>
      </c>
      <c r="H84" s="6">
        <v>43202</v>
      </c>
      <c r="I84" s="6">
        <v>43230</v>
      </c>
      <c r="J84" s="5" t="s">
        <v>24</v>
      </c>
      <c r="K84" s="7">
        <v>291</v>
      </c>
      <c r="L84">
        <f>I84-H84</f>
        <v>28</v>
      </c>
      <c r="M84">
        <f>IF(K84&gt;0,1,0)</f>
        <v>1</v>
      </c>
      <c r="N84">
        <f>IF(K84&lt;0,1,0)</f>
        <v>0</v>
      </c>
      <c r="O84">
        <f>IF(K84=0,0,IF(K84&lt;&gt;"",1,0))</f>
        <v>1</v>
      </c>
      <c r="P84">
        <f>IF(K84&gt;0,K84,0)</f>
        <v>291</v>
      </c>
      <c r="Q84">
        <f>IF(K84&lt;0,K84,0)</f>
        <v>0</v>
      </c>
      <c r="R8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AUD/NZDANZlong open1.05091.081.0654320243230Hit Target at 1.0800</v>
      </c>
    </row>
    <row r="85" spans="2:18" x14ac:dyDescent="0.2">
      <c r="B85" s="8" t="s">
        <v>68</v>
      </c>
      <c r="C85" s="9" t="s">
        <v>30</v>
      </c>
      <c r="D85" s="9" t="s">
        <v>2</v>
      </c>
      <c r="E85" s="9">
        <v>0.876</v>
      </c>
      <c r="F85" s="9">
        <v>0.86599999999999999</v>
      </c>
      <c r="G85" s="9">
        <v>0.88049999999999995</v>
      </c>
      <c r="H85" s="10">
        <v>43229</v>
      </c>
      <c r="I85" s="10">
        <v>43230</v>
      </c>
      <c r="J85" s="9" t="s">
        <v>78</v>
      </c>
      <c r="K85" s="11">
        <v>-45</v>
      </c>
      <c r="L85">
        <f>I85-H85</f>
        <v>1</v>
      </c>
      <c r="M85">
        <f>IF(K85&gt;0,1,0)</f>
        <v>0</v>
      </c>
      <c r="N85">
        <f>IF(K85&lt;0,1,0)</f>
        <v>1</v>
      </c>
      <c r="O85">
        <f>IF(K85=0,0,IF(K85&lt;&gt;"",1,0))</f>
        <v>1</v>
      </c>
      <c r="P85">
        <f>IF(K85&gt;0,K85,0)</f>
        <v>0</v>
      </c>
      <c r="Q85">
        <f>IF(K85&lt;0,K85,0)</f>
        <v>-45</v>
      </c>
      <c r="R8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EUR/GBPTHOMSON REUTERS IFRshort open0.8760.8660.88054322943230Stopped out at 0.8805</v>
      </c>
    </row>
    <row r="86" spans="2:18" x14ac:dyDescent="0.2">
      <c r="B86" s="4" t="s">
        <v>122</v>
      </c>
      <c r="C86" s="5" t="s">
        <v>61</v>
      </c>
      <c r="D86" s="5" t="s">
        <v>14</v>
      </c>
      <c r="E86" s="5">
        <v>1.3597999999999999</v>
      </c>
      <c r="F86" s="5">
        <v>1.41</v>
      </c>
      <c r="G86" s="5">
        <v>1.3480000000000001</v>
      </c>
      <c r="H86" s="6">
        <v>43222</v>
      </c>
      <c r="I86" s="6">
        <v>43230</v>
      </c>
      <c r="J86" s="5" t="s">
        <v>132</v>
      </c>
      <c r="K86" s="7">
        <v>-118</v>
      </c>
      <c r="L86">
        <f>I86-H86</f>
        <v>8</v>
      </c>
      <c r="M86">
        <f>IF(K86&gt;0,1,0)</f>
        <v>0</v>
      </c>
      <c r="N86">
        <f>IF(K86&lt;0,1,0)</f>
        <v>1</v>
      </c>
      <c r="O86">
        <f>IF(K86=0,0,IF(K86&lt;&gt;"",1,0))</f>
        <v>1</v>
      </c>
      <c r="P86">
        <f>IF(K86&gt;0,K86,0)</f>
        <v>0</v>
      </c>
      <c r="Q86">
        <f>IF(K86&lt;0,K86,0)</f>
        <v>-118</v>
      </c>
      <c r="R8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GBP/USDNOMURAlong open1.35981.411.3484322243230Stopped out at 1.3480</v>
      </c>
    </row>
    <row r="87" spans="2:18" x14ac:dyDescent="0.2">
      <c r="B87" s="4" t="s">
        <v>157</v>
      </c>
      <c r="C87" s="5" t="s">
        <v>63</v>
      </c>
      <c r="D87" s="5" t="s">
        <v>2</v>
      </c>
      <c r="E87" s="5">
        <v>109</v>
      </c>
      <c r="F87" s="5">
        <v>105</v>
      </c>
      <c r="G87" s="5">
        <v>110.3</v>
      </c>
      <c r="H87" s="6">
        <v>43227</v>
      </c>
      <c r="I87" s="6">
        <v>43235</v>
      </c>
      <c r="J87" s="5" t="s">
        <v>166</v>
      </c>
      <c r="K87" s="7">
        <v>-130</v>
      </c>
      <c r="L87">
        <f>I87-H87</f>
        <v>8</v>
      </c>
      <c r="M87">
        <f>IF(K87&gt;0,1,0)</f>
        <v>0</v>
      </c>
      <c r="N87">
        <f>IF(K87&lt;0,1,0)</f>
        <v>1</v>
      </c>
      <c r="O87">
        <f>IF(K87=0,0,IF(K87&lt;&gt;"",1,0))</f>
        <v>1</v>
      </c>
      <c r="P87">
        <f>IF(K87&gt;0,K87,0)</f>
        <v>0</v>
      </c>
      <c r="Q87">
        <f>IF(K87&lt;0,K87,0)</f>
        <v>-130</v>
      </c>
      <c r="R8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USD/JPYBNP PARIBASshort open109105110.34322743235Stopped out at 110.30</v>
      </c>
    </row>
    <row r="88" spans="2:18" x14ac:dyDescent="0.2">
      <c r="B88" s="8" t="s">
        <v>122</v>
      </c>
      <c r="C88" s="9" t="s">
        <v>11</v>
      </c>
      <c r="D88" s="9" t="s">
        <v>14</v>
      </c>
      <c r="E88" s="9">
        <v>1.3548</v>
      </c>
      <c r="F88" s="9">
        <v>1.3725000000000001</v>
      </c>
      <c r="G88" s="9">
        <v>1.345</v>
      </c>
      <c r="H88" s="10">
        <v>43234</v>
      </c>
      <c r="I88" s="10">
        <v>43236</v>
      </c>
      <c r="J88" s="9" t="s">
        <v>133</v>
      </c>
      <c r="K88" s="11">
        <v>-50</v>
      </c>
      <c r="L88">
        <f>I88-H88</f>
        <v>2</v>
      </c>
      <c r="M88">
        <f>IF(K88&gt;0,1,0)</f>
        <v>0</v>
      </c>
      <c r="N88">
        <f>IF(K88&lt;0,1,0)</f>
        <v>1</v>
      </c>
      <c r="O88">
        <f>IF(K88=0,0,IF(K88&lt;&gt;"",1,0))</f>
        <v>1</v>
      </c>
      <c r="P88">
        <f>IF(K88&gt;0,K88,0)</f>
        <v>0</v>
      </c>
      <c r="Q88">
        <f>IF(K88&lt;0,K88,0)</f>
        <v>-50</v>
      </c>
      <c r="R8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GBP/USDBARCLAYSlong open1.35481.37251.3454323443236Closed at market at 1.3498</v>
      </c>
    </row>
    <row r="89" spans="2:18" x14ac:dyDescent="0.2">
      <c r="B89" s="8" t="s">
        <v>116</v>
      </c>
      <c r="C89" s="9" t="s">
        <v>17</v>
      </c>
      <c r="D89" s="9" t="s">
        <v>2</v>
      </c>
      <c r="E89" s="9">
        <v>148.44999999999999</v>
      </c>
      <c r="F89" s="9">
        <v>146.30000000000001</v>
      </c>
      <c r="G89" s="9">
        <v>149.6</v>
      </c>
      <c r="H89" s="10">
        <v>43224</v>
      </c>
      <c r="I89" s="10">
        <v>43237</v>
      </c>
      <c r="J89" s="9" t="s">
        <v>118</v>
      </c>
      <c r="K89" s="11">
        <v>-115</v>
      </c>
      <c r="L89">
        <f>I89-H89</f>
        <v>13</v>
      </c>
      <c r="M89">
        <f>IF(K89&gt;0,1,0)</f>
        <v>0</v>
      </c>
      <c r="N89">
        <f>IF(K89&lt;0,1,0)</f>
        <v>1</v>
      </c>
      <c r="O89">
        <f>IF(K89=0,0,IF(K89&lt;&gt;"",1,0))</f>
        <v>1</v>
      </c>
      <c r="P89">
        <f>IF(K89&gt;0,K89,0)</f>
        <v>0</v>
      </c>
      <c r="Q89">
        <f>IF(K89&lt;0,K89,0)</f>
        <v>-115</v>
      </c>
      <c r="R8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GBP/JPYMORGAN STANLEYshort open148.45146.3149.64322443237Stopped out at 149.60</v>
      </c>
    </row>
    <row r="90" spans="2:18" x14ac:dyDescent="0.2">
      <c r="B90" s="4" t="s">
        <v>157</v>
      </c>
      <c r="C90" s="5" t="s">
        <v>30</v>
      </c>
      <c r="D90" s="5" t="s">
        <v>14</v>
      </c>
      <c r="E90" s="5">
        <v>109.15</v>
      </c>
      <c r="F90" s="5">
        <v>111.15</v>
      </c>
      <c r="G90" s="5">
        <v>110.35</v>
      </c>
      <c r="H90" s="6">
        <v>43223</v>
      </c>
      <c r="I90" s="6">
        <v>43237</v>
      </c>
      <c r="J90" s="5" t="s">
        <v>165</v>
      </c>
      <c r="K90" s="7">
        <v>162</v>
      </c>
      <c r="L90">
        <f>I90-H90</f>
        <v>14</v>
      </c>
      <c r="M90">
        <f>IF(K90&gt;0,1,0)</f>
        <v>1</v>
      </c>
      <c r="N90">
        <f>IF(K90&lt;0,1,0)</f>
        <v>0</v>
      </c>
      <c r="O90">
        <f>IF(K90=0,0,IF(K90&lt;&gt;"",1,0))</f>
        <v>1</v>
      </c>
      <c r="P90">
        <f>IF(K90&gt;0,K90,0)</f>
        <v>162</v>
      </c>
      <c r="Q90">
        <f>IF(K90&lt;0,K90,0)</f>
        <v>0</v>
      </c>
      <c r="R9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IFRlong open109.15111.15110.354322343237Closed at market at 110.77</v>
      </c>
    </row>
    <row r="91" spans="2:18" x14ac:dyDescent="0.2">
      <c r="B91" s="8" t="s">
        <v>20</v>
      </c>
      <c r="C91" s="9" t="s">
        <v>17</v>
      </c>
      <c r="D91" s="9" t="s">
        <v>25</v>
      </c>
      <c r="E91" s="9">
        <v>1.1200000000000001</v>
      </c>
      <c r="F91" s="9">
        <v>1.08</v>
      </c>
      <c r="G91" s="9">
        <v>1.1339999999999999</v>
      </c>
      <c r="H91" s="10">
        <v>43231</v>
      </c>
      <c r="I91" s="10">
        <v>43238</v>
      </c>
      <c r="J91" s="9" t="s">
        <v>26</v>
      </c>
      <c r="K91" s="11">
        <v>0</v>
      </c>
      <c r="L91">
        <f>I91-H91</f>
        <v>7</v>
      </c>
      <c r="M91">
        <f>IF(K91&gt;0,1,0)</f>
        <v>0</v>
      </c>
      <c r="N91">
        <f>IF(K91&lt;0,1,0)</f>
        <v>0</v>
      </c>
      <c r="O91">
        <f>IF(K91=0,0,IF(K91&lt;&gt;"",1,0))</f>
        <v>0</v>
      </c>
      <c r="P91">
        <f>IF(K91&gt;0,K91,0)</f>
        <v>0</v>
      </c>
      <c r="Q91">
        <f>IF(K91&lt;0,K91,0)</f>
        <v>0</v>
      </c>
      <c r="R9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AUD/NZDMORGAN STANLEYshort limit1.121.081.1344323143238Canceled</v>
      </c>
    </row>
    <row r="92" spans="2:18" x14ac:dyDescent="0.2">
      <c r="B92" s="4" t="s">
        <v>27</v>
      </c>
      <c r="C92" s="5" t="s">
        <v>17</v>
      </c>
      <c r="D92" s="5" t="s">
        <v>2</v>
      </c>
      <c r="E92" s="5">
        <v>0.77700000000000002</v>
      </c>
      <c r="F92" s="5">
        <v>0.69</v>
      </c>
      <c r="G92" s="5">
        <v>0.76500000000000001</v>
      </c>
      <c r="H92" s="6">
        <v>43199</v>
      </c>
      <c r="I92" s="6">
        <v>43238</v>
      </c>
      <c r="J92" s="5" t="s">
        <v>33</v>
      </c>
      <c r="K92" s="7">
        <v>256</v>
      </c>
      <c r="L92">
        <f>I92-H92</f>
        <v>39</v>
      </c>
      <c r="M92">
        <f>IF(K92&gt;0,1,0)</f>
        <v>1</v>
      </c>
      <c r="N92">
        <f>IF(K92&lt;0,1,0)</f>
        <v>0</v>
      </c>
      <c r="O92">
        <f>IF(K92=0,0,IF(K92&lt;&gt;"",1,0))</f>
        <v>1</v>
      </c>
      <c r="P92">
        <f>IF(K92&gt;0,K92,0)</f>
        <v>256</v>
      </c>
      <c r="Q92">
        <f>IF(K92&lt;0,K92,0)</f>
        <v>0</v>
      </c>
      <c r="R9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AUD/USDMORGAN STANLEYshort open0.7770.690.7654319943238Closed at market at 0.7514</v>
      </c>
    </row>
    <row r="93" spans="2:18" x14ac:dyDescent="0.2">
      <c r="B93" s="8" t="s">
        <v>49</v>
      </c>
      <c r="C93" s="9" t="s">
        <v>17</v>
      </c>
      <c r="D93" s="9" t="s">
        <v>2</v>
      </c>
      <c r="E93" s="9">
        <v>109.11</v>
      </c>
      <c r="F93" s="9">
        <v>104</v>
      </c>
      <c r="G93" s="9">
        <v>110.7</v>
      </c>
      <c r="H93" s="10">
        <v>43224</v>
      </c>
      <c r="I93" s="10">
        <v>43238</v>
      </c>
      <c r="J93" s="9" t="s">
        <v>52</v>
      </c>
      <c r="K93" s="11">
        <v>-149</v>
      </c>
      <c r="L93">
        <f>I93-H93</f>
        <v>14</v>
      </c>
      <c r="M93">
        <f>IF(K93&gt;0,1,0)</f>
        <v>0</v>
      </c>
      <c r="N93">
        <f>IF(K93&lt;0,1,0)</f>
        <v>1</v>
      </c>
      <c r="O93">
        <f>IF(K93=0,0,IF(K93&lt;&gt;"",1,0))</f>
        <v>1</v>
      </c>
      <c r="P93">
        <f>IF(K93&gt;0,K93,0)</f>
        <v>0</v>
      </c>
      <c r="Q93">
        <f>IF(K93&lt;0,K93,0)</f>
        <v>-149</v>
      </c>
      <c r="R9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CHF/JPYMORGAN STANLEYshort open109.11104110.74322443238Closed at market at 110.60</v>
      </c>
    </row>
    <row r="94" spans="2:18" x14ac:dyDescent="0.2">
      <c r="B94" s="4" t="s">
        <v>145</v>
      </c>
      <c r="C94" s="5" t="s">
        <v>6</v>
      </c>
      <c r="D94" s="5" t="s">
        <v>2</v>
      </c>
      <c r="E94" s="5">
        <v>0.72219999999999995</v>
      </c>
      <c r="F94" s="5">
        <v>0.67</v>
      </c>
      <c r="G94" s="5">
        <v>0.69199999999999995</v>
      </c>
      <c r="H94" s="6">
        <v>43164</v>
      </c>
      <c r="I94" s="6">
        <v>43238</v>
      </c>
      <c r="J94" s="5" t="s">
        <v>146</v>
      </c>
      <c r="K94" s="7">
        <v>302</v>
      </c>
      <c r="L94">
        <f>I94-H94</f>
        <v>74</v>
      </c>
      <c r="M94">
        <f>IF(K94&gt;0,1,0)</f>
        <v>1</v>
      </c>
      <c r="N94">
        <f>IF(K94&lt;0,1,0)</f>
        <v>0</v>
      </c>
      <c r="O94">
        <f>IF(K94=0,0,IF(K94&lt;&gt;"",1,0))</f>
        <v>1</v>
      </c>
      <c r="P94">
        <f>IF(K94&gt;0,K94,0)</f>
        <v>302</v>
      </c>
      <c r="Q94">
        <f>IF(K94&lt;0,K94,0)</f>
        <v>0</v>
      </c>
      <c r="R9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NZD/USDJP MORGANshort open0.72220.670.6924316443238Hit Profit-Stop at 0.6920</v>
      </c>
    </row>
    <row r="95" spans="2:18" x14ac:dyDescent="0.2">
      <c r="B95" s="8" t="s">
        <v>45</v>
      </c>
      <c r="C95" s="9" t="s">
        <v>21</v>
      </c>
      <c r="D95" s="9" t="s">
        <v>2</v>
      </c>
      <c r="E95" s="9">
        <v>84.95</v>
      </c>
      <c r="F95" s="9">
        <v>81.5</v>
      </c>
      <c r="G95" s="9">
        <v>86.85</v>
      </c>
      <c r="H95" s="10">
        <v>43227</v>
      </c>
      <c r="I95" s="10">
        <v>43241</v>
      </c>
      <c r="J95" s="9" t="s">
        <v>47</v>
      </c>
      <c r="K95" s="11">
        <v>-190</v>
      </c>
      <c r="L95">
        <f>I95-H95</f>
        <v>14</v>
      </c>
      <c r="M95">
        <f>IF(K95&gt;0,1,0)</f>
        <v>0</v>
      </c>
      <c r="N95">
        <f>IF(K95&lt;0,1,0)</f>
        <v>1</v>
      </c>
      <c r="O95">
        <f>IF(K95=0,0,IF(K95&lt;&gt;"",1,0))</f>
        <v>1</v>
      </c>
      <c r="P95">
        <f>IF(K95&gt;0,K95,0)</f>
        <v>0</v>
      </c>
      <c r="Q95">
        <f>IF(K95&lt;0,K95,0)</f>
        <v>-190</v>
      </c>
      <c r="R9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CAD/JPYTD BANKshort open84.9581.586.854322743241Stopped out at 86.85</v>
      </c>
    </row>
    <row r="96" spans="2:18" x14ac:dyDescent="0.2">
      <c r="B96" s="4" t="s">
        <v>157</v>
      </c>
      <c r="C96" s="5" t="s">
        <v>30</v>
      </c>
      <c r="D96" s="5" t="s">
        <v>37</v>
      </c>
      <c r="E96" s="5">
        <v>110.65</v>
      </c>
      <c r="F96" s="5">
        <v>0</v>
      </c>
      <c r="G96" s="5">
        <v>109.65</v>
      </c>
      <c r="H96" s="6">
        <v>43237</v>
      </c>
      <c r="I96" s="6">
        <v>43241</v>
      </c>
      <c r="J96" s="5" t="s">
        <v>26</v>
      </c>
      <c r="K96" s="7">
        <v>0</v>
      </c>
      <c r="L96">
        <f>I96-H96</f>
        <v>4</v>
      </c>
      <c r="M96">
        <f>IF(K96&gt;0,1,0)</f>
        <v>0</v>
      </c>
      <c r="N96">
        <f>IF(K96&lt;0,1,0)</f>
        <v>0</v>
      </c>
      <c r="O96">
        <f>IF(K96=0,0,IF(K96&lt;&gt;"",1,0))</f>
        <v>0</v>
      </c>
      <c r="P96">
        <f>IF(K96&gt;0,K96,0)</f>
        <v>0</v>
      </c>
      <c r="Q96">
        <f>IF(K96&lt;0,K96,0)</f>
        <v>0</v>
      </c>
      <c r="R9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IFRlong limit110.650109.654323743241Canceled</v>
      </c>
    </row>
    <row r="97" spans="2:18" x14ac:dyDescent="0.2">
      <c r="B97" s="8" t="s">
        <v>68</v>
      </c>
      <c r="C97" s="9" t="s">
        <v>30</v>
      </c>
      <c r="D97" s="9" t="s">
        <v>2</v>
      </c>
      <c r="E97" s="9">
        <v>0.875</v>
      </c>
      <c r="F97" s="9">
        <v>0.86499999999999999</v>
      </c>
      <c r="G97" s="9">
        <v>0.87849999999999995</v>
      </c>
      <c r="H97" s="10">
        <v>43235</v>
      </c>
      <c r="I97" s="10">
        <v>43242</v>
      </c>
      <c r="J97" s="9" t="s">
        <v>79</v>
      </c>
      <c r="K97" s="11">
        <v>-35</v>
      </c>
      <c r="L97">
        <f>I97-H97</f>
        <v>7</v>
      </c>
      <c r="M97">
        <f>IF(K97&gt;0,1,0)</f>
        <v>0</v>
      </c>
      <c r="N97">
        <f>IF(K97&lt;0,1,0)</f>
        <v>1</v>
      </c>
      <c r="O97">
        <f>IF(K97=0,0,IF(K97&lt;&gt;"",1,0))</f>
        <v>1</v>
      </c>
      <c r="P97">
        <f>IF(K97&gt;0,K97,0)</f>
        <v>0</v>
      </c>
      <c r="Q97">
        <f>IF(K97&lt;0,K97,0)</f>
        <v>-35</v>
      </c>
      <c r="R9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EUR/GBPTHOMSON REUTERS IFRshort open0.8750.8650.87854323543242Stopped out at 0.8785</v>
      </c>
    </row>
    <row r="98" spans="2:18" x14ac:dyDescent="0.2">
      <c r="B98" s="4" t="s">
        <v>150</v>
      </c>
      <c r="C98" s="5" t="s">
        <v>1</v>
      </c>
      <c r="D98" s="5" t="s">
        <v>14</v>
      </c>
      <c r="E98" s="5">
        <v>1.2849999999999999</v>
      </c>
      <c r="F98" s="5">
        <v>1.3115000000000001</v>
      </c>
      <c r="G98" s="5">
        <v>1.2749999999999999</v>
      </c>
      <c r="H98" s="6">
        <v>43242</v>
      </c>
      <c r="I98" s="6">
        <v>43242</v>
      </c>
      <c r="J98" s="5" t="s">
        <v>151</v>
      </c>
      <c r="K98" s="7">
        <v>-100</v>
      </c>
      <c r="L98">
        <f>I98-H98</f>
        <v>0</v>
      </c>
      <c r="M98">
        <f>IF(K98&gt;0,1,0)</f>
        <v>0</v>
      </c>
      <c r="N98">
        <f>IF(K98&lt;0,1,0)</f>
        <v>1</v>
      </c>
      <c r="O98">
        <f>IF(K98=0,0,IF(K98&lt;&gt;"",1,0))</f>
        <v>1</v>
      </c>
      <c r="P98">
        <f>IF(K98&gt;0,K98,0)</f>
        <v>0</v>
      </c>
      <c r="Q98">
        <f>IF(K98&lt;0,K98,0)</f>
        <v>-100</v>
      </c>
      <c r="R9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USD/CADCITIlong open1.2851.31151.2754324243242Stopped out at 1.2750</v>
      </c>
    </row>
    <row r="99" spans="2:18" x14ac:dyDescent="0.2">
      <c r="B99" s="4" t="s">
        <v>27</v>
      </c>
      <c r="C99" s="5" t="s">
        <v>30</v>
      </c>
      <c r="D99" s="5" t="s">
        <v>14</v>
      </c>
      <c r="E99" s="5">
        <v>0.749</v>
      </c>
      <c r="F99" s="5">
        <v>0.76500000000000001</v>
      </c>
      <c r="G99" s="5">
        <v>0.75549999999999995</v>
      </c>
      <c r="H99" s="6">
        <v>43230</v>
      </c>
      <c r="I99" s="6">
        <v>43243</v>
      </c>
      <c r="J99" s="5" t="s">
        <v>36</v>
      </c>
      <c r="K99" s="7">
        <v>65</v>
      </c>
      <c r="L99">
        <f>I99-H99</f>
        <v>13</v>
      </c>
      <c r="M99">
        <f>IF(K99&gt;0,1,0)</f>
        <v>1</v>
      </c>
      <c r="N99">
        <f>IF(K99&lt;0,1,0)</f>
        <v>0</v>
      </c>
      <c r="O99">
        <f>IF(K99=0,0,IF(K99&lt;&gt;"",1,0))</f>
        <v>1</v>
      </c>
      <c r="P99">
        <f>IF(K99&gt;0,K99,0)</f>
        <v>65</v>
      </c>
      <c r="Q99">
        <f>IF(K99&lt;0,K99,0)</f>
        <v>0</v>
      </c>
      <c r="R9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AUD/USDTHOMSON REUTERS IFRlong open0.7490.7650.75554323043243Hit Profit-Stop 0.7555</v>
      </c>
    </row>
    <row r="100" spans="2:18" x14ac:dyDescent="0.2">
      <c r="B100" s="8" t="s">
        <v>60</v>
      </c>
      <c r="C100" s="9" t="s">
        <v>6</v>
      </c>
      <c r="D100" s="9" t="s">
        <v>2</v>
      </c>
      <c r="E100" s="9">
        <v>1.1964999999999999</v>
      </c>
      <c r="F100" s="9">
        <v>1.1499999999999999</v>
      </c>
      <c r="G100" s="9">
        <v>1.165</v>
      </c>
      <c r="H100" s="10">
        <v>43227</v>
      </c>
      <c r="I100" s="10">
        <v>43243</v>
      </c>
      <c r="J100" s="9" t="s">
        <v>66</v>
      </c>
      <c r="K100" s="11">
        <v>315</v>
      </c>
      <c r="L100">
        <f>I100-H100</f>
        <v>16</v>
      </c>
      <c r="M100">
        <f>IF(K100&gt;0,1,0)</f>
        <v>1</v>
      </c>
      <c r="N100">
        <f>IF(K100&lt;0,1,0)</f>
        <v>0</v>
      </c>
      <c r="O100">
        <f>IF(K100=0,0,IF(K100&lt;&gt;"",1,0))</f>
        <v>1</v>
      </c>
      <c r="P100">
        <f>IF(K100&gt;0,K100,0)</f>
        <v>315</v>
      </c>
      <c r="Q100">
        <f>IF(K100&lt;0,K100,0)</f>
        <v>0</v>
      </c>
      <c r="R10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EUR/CHFJP MORGANshort open1.19651.151.1654322743243Hit Profit-Stop 1.1650</v>
      </c>
    </row>
    <row r="101" spans="2:18" x14ac:dyDescent="0.2">
      <c r="B101" s="4" t="s">
        <v>157</v>
      </c>
      <c r="C101" s="5" t="s">
        <v>1</v>
      </c>
      <c r="D101" s="5" t="s">
        <v>14</v>
      </c>
      <c r="E101" s="5">
        <v>109.25</v>
      </c>
      <c r="F101" s="5">
        <v>112.3</v>
      </c>
      <c r="G101" s="5">
        <v>110.25</v>
      </c>
      <c r="H101" s="6">
        <v>43231</v>
      </c>
      <c r="I101" s="6">
        <v>43243</v>
      </c>
      <c r="J101" s="5" t="s">
        <v>167</v>
      </c>
      <c r="K101" s="7">
        <v>100</v>
      </c>
      <c r="L101">
        <f>I101-H101</f>
        <v>12</v>
      </c>
      <c r="M101">
        <f>IF(K101&gt;0,1,0)</f>
        <v>1</v>
      </c>
      <c r="N101">
        <f>IF(K101&lt;0,1,0)</f>
        <v>0</v>
      </c>
      <c r="O101">
        <f>IF(K101=0,0,IF(K101&lt;&gt;"",1,0))</f>
        <v>1</v>
      </c>
      <c r="P101">
        <f>IF(K101&gt;0,K101,0)</f>
        <v>100</v>
      </c>
      <c r="Q101">
        <f>IF(K101&lt;0,K101,0)</f>
        <v>0</v>
      </c>
      <c r="R10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USD/JPYCITIlong open109.25112.3110.254323143243Hit Profit-Stop 110.25</v>
      </c>
    </row>
    <row r="102" spans="2:18" x14ac:dyDescent="0.2">
      <c r="B102" s="8" t="s">
        <v>27</v>
      </c>
      <c r="C102" s="9" t="s">
        <v>30</v>
      </c>
      <c r="D102" s="9" t="s">
        <v>37</v>
      </c>
      <c r="E102" s="9">
        <v>0.749</v>
      </c>
      <c r="F102" s="9">
        <v>0</v>
      </c>
      <c r="G102" s="9">
        <v>0.73899999999999999</v>
      </c>
      <c r="H102" s="10">
        <v>43243</v>
      </c>
      <c r="I102" s="10">
        <v>43244</v>
      </c>
      <c r="J102" s="9" t="s">
        <v>26</v>
      </c>
      <c r="K102" s="11">
        <v>0</v>
      </c>
      <c r="L102">
        <f>I102-H102</f>
        <v>1</v>
      </c>
      <c r="M102">
        <f>IF(K102&gt;0,1,0)</f>
        <v>0</v>
      </c>
      <c r="N102">
        <f>IF(K102&lt;0,1,0)</f>
        <v>0</v>
      </c>
      <c r="O102">
        <f>IF(K102=0,0,IF(K102&lt;&gt;"",1,0))</f>
        <v>0</v>
      </c>
      <c r="P102">
        <f>IF(K102&gt;0,K102,0)</f>
        <v>0</v>
      </c>
      <c r="Q102">
        <f>IF(K102&lt;0,K102,0)</f>
        <v>0</v>
      </c>
      <c r="R10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AUD/USDTHOMSON REUTERS IFRlong limit0.74900.7394324343244Canceled</v>
      </c>
    </row>
    <row r="103" spans="2:18" x14ac:dyDescent="0.2">
      <c r="B103" s="4" t="s">
        <v>150</v>
      </c>
      <c r="C103" s="5" t="s">
        <v>17</v>
      </c>
      <c r="D103" s="5" t="s">
        <v>37</v>
      </c>
      <c r="E103" s="5">
        <v>1.2649999999999999</v>
      </c>
      <c r="F103" s="5">
        <v>1.31</v>
      </c>
      <c r="G103" s="5">
        <v>1.2509999999999999</v>
      </c>
      <c r="H103" s="6">
        <v>43231</v>
      </c>
      <c r="I103" s="6">
        <v>43245</v>
      </c>
      <c r="J103" s="5" t="s">
        <v>26</v>
      </c>
      <c r="K103" s="7">
        <v>0</v>
      </c>
      <c r="L103">
        <f>I103-H103</f>
        <v>14</v>
      </c>
      <c r="M103">
        <f>IF(K103&gt;0,1,0)</f>
        <v>0</v>
      </c>
      <c r="N103">
        <f>IF(K103&lt;0,1,0)</f>
        <v>0</v>
      </c>
      <c r="O103">
        <f>IF(K103=0,0,IF(K103&lt;&gt;"",1,0))</f>
        <v>0</v>
      </c>
      <c r="P103">
        <f>IF(K103&gt;0,K103,0)</f>
        <v>0</v>
      </c>
      <c r="Q103">
        <f>IF(K103&lt;0,K103,0)</f>
        <v>0</v>
      </c>
      <c r="R10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USD/CADMORGAN STANLEYlong limit1.2651.311.2514323143245Canceled</v>
      </c>
    </row>
    <row r="104" spans="2:18" x14ac:dyDescent="0.2">
      <c r="B104" s="4" t="s">
        <v>82</v>
      </c>
      <c r="C104" s="5" t="s">
        <v>72</v>
      </c>
      <c r="D104" s="5" t="s">
        <v>2</v>
      </c>
      <c r="E104" s="5">
        <v>128.75</v>
      </c>
      <c r="F104" s="5">
        <v>125.82</v>
      </c>
      <c r="G104" s="5">
        <v>130.5</v>
      </c>
      <c r="H104" s="6">
        <v>43243</v>
      </c>
      <c r="I104" s="6">
        <v>43249</v>
      </c>
      <c r="J104" s="5" t="s">
        <v>83</v>
      </c>
      <c r="K104" s="7">
        <v>293</v>
      </c>
      <c r="L104">
        <f>I104-H104</f>
        <v>6</v>
      </c>
      <c r="M104">
        <f>IF(K104&gt;0,1,0)</f>
        <v>1</v>
      </c>
      <c r="N104">
        <f>IF(K104&lt;0,1,0)</f>
        <v>0</v>
      </c>
      <c r="O104">
        <f>IF(K104=0,0,IF(K104&lt;&gt;"",1,0))</f>
        <v>1</v>
      </c>
      <c r="P104">
        <f>IF(K104&gt;0,K104,0)</f>
        <v>293</v>
      </c>
      <c r="Q104">
        <f>IF(K104&lt;0,K104,0)</f>
        <v>0</v>
      </c>
      <c r="R10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EUR/JPYCREDIT SUISSEshort open128.75125.82130.54324343249Hit Target at 125.82</v>
      </c>
    </row>
    <row r="105" spans="2:18" x14ac:dyDescent="0.2">
      <c r="B105" s="8" t="s">
        <v>89</v>
      </c>
      <c r="C105" s="9" t="s">
        <v>13</v>
      </c>
      <c r="D105" s="9" t="s">
        <v>2</v>
      </c>
      <c r="E105" s="9">
        <v>1.2344999999999999</v>
      </c>
      <c r="F105" s="9">
        <v>1.1499999999999999</v>
      </c>
      <c r="G105" s="9">
        <v>1.19</v>
      </c>
      <c r="H105" s="10">
        <v>43207</v>
      </c>
      <c r="I105" s="10">
        <v>43249</v>
      </c>
      <c r="J105" s="9" t="s">
        <v>96</v>
      </c>
      <c r="K105" s="11">
        <v>771</v>
      </c>
      <c r="L105">
        <f>I105-H105</f>
        <v>42</v>
      </c>
      <c r="M105">
        <f>IF(K105&gt;0,1,0)</f>
        <v>1</v>
      </c>
      <c r="N105">
        <f>IF(K105&lt;0,1,0)</f>
        <v>0</v>
      </c>
      <c r="O105">
        <f>IF(K105=0,0,IF(K105&lt;&gt;"",1,0))</f>
        <v>1</v>
      </c>
      <c r="P105">
        <f>IF(K105&gt;0,K105,0)</f>
        <v>771</v>
      </c>
      <c r="Q105">
        <f>IF(K105&lt;0,K105,0)</f>
        <v>0</v>
      </c>
      <c r="R10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EUR/USDBOFA MERRILL LYNCHshort open1.23451.151.194320743249Closed at market at 1.1574</v>
      </c>
    </row>
    <row r="106" spans="2:18" x14ac:dyDescent="0.2">
      <c r="B106" s="4" t="s">
        <v>89</v>
      </c>
      <c r="C106" s="5" t="s">
        <v>30</v>
      </c>
      <c r="D106" s="5" t="s">
        <v>2</v>
      </c>
      <c r="E106" s="5">
        <v>1.1779999999999999</v>
      </c>
      <c r="F106" s="5">
        <v>1.1579999999999999</v>
      </c>
      <c r="G106" s="5">
        <v>1.1735</v>
      </c>
      <c r="H106" s="6">
        <v>43231</v>
      </c>
      <c r="I106" s="6">
        <v>43249</v>
      </c>
      <c r="J106" s="5" t="s">
        <v>104</v>
      </c>
      <c r="K106" s="7">
        <v>200</v>
      </c>
      <c r="L106">
        <f>I106-H106</f>
        <v>18</v>
      </c>
      <c r="M106">
        <f>IF(K106&gt;0,1,0)</f>
        <v>1</v>
      </c>
      <c r="N106">
        <f>IF(K106&lt;0,1,0)</f>
        <v>0</v>
      </c>
      <c r="O106">
        <f>IF(K106=0,0,IF(K106&lt;&gt;"",1,0))</f>
        <v>1</v>
      </c>
      <c r="P106">
        <f>IF(K106&gt;0,K106,0)</f>
        <v>200</v>
      </c>
      <c r="Q106">
        <f>IF(K106&lt;0,K106,0)</f>
        <v>0</v>
      </c>
      <c r="R10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IFRshort open1.1781.1581.17354323143249Hit Target at 1.1580</v>
      </c>
    </row>
    <row r="107" spans="2:18" x14ac:dyDescent="0.2">
      <c r="B107" s="8" t="s">
        <v>150</v>
      </c>
      <c r="C107" s="9" t="s">
        <v>152</v>
      </c>
      <c r="D107" s="9" t="s">
        <v>25</v>
      </c>
      <c r="E107" s="9">
        <v>1.3105</v>
      </c>
      <c r="F107" s="9">
        <v>1.18</v>
      </c>
      <c r="G107" s="9">
        <v>1.33</v>
      </c>
      <c r="H107" s="10">
        <v>43245</v>
      </c>
      <c r="I107" s="10">
        <v>43249</v>
      </c>
      <c r="J107" s="9" t="s">
        <v>26</v>
      </c>
      <c r="K107" s="11">
        <v>0</v>
      </c>
      <c r="L107">
        <f>I107-H107</f>
        <v>4</v>
      </c>
      <c r="M107">
        <f>IF(K107&gt;0,1,0)</f>
        <v>0</v>
      </c>
      <c r="N107">
        <f>IF(K107&lt;0,1,0)</f>
        <v>0</v>
      </c>
      <c r="O107">
        <f>IF(K107=0,0,IF(K107&lt;&gt;"",1,0))</f>
        <v>0</v>
      </c>
      <c r="P107">
        <f>IF(K107&gt;0,K107,0)</f>
        <v>0</v>
      </c>
      <c r="Q107">
        <f>IF(K107&lt;0,K107,0)</f>
        <v>0</v>
      </c>
      <c r="R10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USD/CADGOLDMAN SACHSshort limit1.31051.181.334324543249Canceled</v>
      </c>
    </row>
    <row r="108" spans="2:18" x14ac:dyDescent="0.2">
      <c r="B108" s="8" t="s">
        <v>68</v>
      </c>
      <c r="C108" s="9" t="s">
        <v>30</v>
      </c>
      <c r="D108" s="9" t="s">
        <v>25</v>
      </c>
      <c r="E108" s="9">
        <v>0.87350000000000005</v>
      </c>
      <c r="F108" s="9">
        <v>0</v>
      </c>
      <c r="G108" s="9">
        <v>0.88349999999999995</v>
      </c>
      <c r="H108" s="10">
        <v>43248</v>
      </c>
      <c r="I108" s="10">
        <v>43250</v>
      </c>
      <c r="J108" s="9" t="s">
        <v>26</v>
      </c>
      <c r="K108" s="11">
        <v>0</v>
      </c>
      <c r="L108">
        <f>I108-H108</f>
        <v>2</v>
      </c>
      <c r="M108">
        <f>IF(K108&gt;0,1,0)</f>
        <v>0</v>
      </c>
      <c r="N108">
        <f>IF(K108&lt;0,1,0)</f>
        <v>0</v>
      </c>
      <c r="O108">
        <f>IF(K108=0,0,IF(K108&lt;&gt;"",1,0))</f>
        <v>0</v>
      </c>
      <c r="P108">
        <f>IF(K108&gt;0,K108,0)</f>
        <v>0</v>
      </c>
      <c r="Q108">
        <f>IF(K108&lt;0,K108,0)</f>
        <v>0</v>
      </c>
      <c r="R10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EUR/GBPTHOMSON REUTERS IFRshort limit0.873500.88354324843250Canceled</v>
      </c>
    </row>
    <row r="109" spans="2:18" x14ac:dyDescent="0.2">
      <c r="B109" s="4" t="s">
        <v>89</v>
      </c>
      <c r="C109" s="5" t="s">
        <v>30</v>
      </c>
      <c r="D109" s="5" t="s">
        <v>2</v>
      </c>
      <c r="E109" s="5">
        <v>1.159</v>
      </c>
      <c r="F109" s="5">
        <v>1.1435</v>
      </c>
      <c r="G109" s="5">
        <v>1.1700999999999999</v>
      </c>
      <c r="H109" s="6">
        <v>43249</v>
      </c>
      <c r="I109" s="6">
        <v>43251</v>
      </c>
      <c r="J109" s="5" t="s">
        <v>105</v>
      </c>
      <c r="K109" s="7">
        <v>-111</v>
      </c>
      <c r="L109">
        <f>I109-H109</f>
        <v>2</v>
      </c>
      <c r="M109">
        <f>IF(K109&gt;0,1,0)</f>
        <v>0</v>
      </c>
      <c r="N109">
        <f>IF(K109&lt;0,1,0)</f>
        <v>1</v>
      </c>
      <c r="O109">
        <f>IF(K109=0,0,IF(K109&lt;&gt;"",1,0))</f>
        <v>1</v>
      </c>
      <c r="P109">
        <f>IF(K109&gt;0,K109,0)</f>
        <v>0</v>
      </c>
      <c r="Q109">
        <f>IF(K109&lt;0,K109,0)</f>
        <v>-111</v>
      </c>
      <c r="R10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IFRshort open1.1591.14351.17014324943251Stopped out at 1.1701</v>
      </c>
    </row>
    <row r="110" spans="2:18" x14ac:dyDescent="0.2">
      <c r="B110" s="8" t="s">
        <v>68</v>
      </c>
      <c r="C110" s="9" t="s">
        <v>30</v>
      </c>
      <c r="D110" s="9" t="s">
        <v>14</v>
      </c>
      <c r="E110" s="9">
        <v>0.876</v>
      </c>
      <c r="F110" s="9">
        <v>0</v>
      </c>
      <c r="G110" s="9">
        <v>0.86599999999999999</v>
      </c>
      <c r="H110" s="10">
        <v>43250</v>
      </c>
      <c r="I110" s="10">
        <v>43252</v>
      </c>
      <c r="J110" s="9" t="s">
        <v>80</v>
      </c>
      <c r="K110" s="11">
        <v>39</v>
      </c>
      <c r="L110">
        <f>I110-H110</f>
        <v>2</v>
      </c>
      <c r="M110">
        <f>IF(K110&gt;0,1,0)</f>
        <v>1</v>
      </c>
      <c r="N110">
        <f>IF(K110&lt;0,1,0)</f>
        <v>0</v>
      </c>
      <c r="O110">
        <f>IF(K110=0,0,IF(K110&lt;&gt;"",1,0))</f>
        <v>1</v>
      </c>
      <c r="P110">
        <f>IF(K110&gt;0,K110,0)</f>
        <v>39</v>
      </c>
      <c r="Q110">
        <f>IF(K110&lt;0,K110,0)</f>
        <v>0</v>
      </c>
      <c r="R11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EUR/GBPTHOMSON REUTERS IFRlong open0.87600.8664325043252Hit Profit-Stop 0.8799</v>
      </c>
    </row>
    <row r="111" spans="2:18" x14ac:dyDescent="0.2">
      <c r="B111" s="4" t="s">
        <v>27</v>
      </c>
      <c r="C111" s="5" t="s">
        <v>30</v>
      </c>
      <c r="D111" s="5" t="s">
        <v>2</v>
      </c>
      <c r="E111" s="5">
        <v>0.754</v>
      </c>
      <c r="F111" s="5">
        <v>0.74150000000000005</v>
      </c>
      <c r="G111" s="5">
        <v>0.76249999999999996</v>
      </c>
      <c r="H111" s="6">
        <v>43249</v>
      </c>
      <c r="I111" s="6">
        <v>43255</v>
      </c>
      <c r="J111" s="5" t="s">
        <v>38</v>
      </c>
      <c r="K111" s="7">
        <v>-85</v>
      </c>
      <c r="L111">
        <f>I111-H111</f>
        <v>6</v>
      </c>
      <c r="M111">
        <f>IF(K111&gt;0,1,0)</f>
        <v>0</v>
      </c>
      <c r="N111">
        <f>IF(K111&lt;0,1,0)</f>
        <v>1</v>
      </c>
      <c r="O111">
        <f>IF(K111=0,0,IF(K111&lt;&gt;"",1,0))</f>
        <v>1</v>
      </c>
      <c r="P111">
        <f>IF(K111&gt;0,K111,0)</f>
        <v>0</v>
      </c>
      <c r="Q111">
        <f>IF(K111&lt;0,K111,0)</f>
        <v>-85</v>
      </c>
      <c r="R11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AUD/USDTHOMSON REUTERS IFRshort open0.7540.74150.76254324943255Stopped out at 0.7625</v>
      </c>
    </row>
    <row r="112" spans="2:18" x14ac:dyDescent="0.2">
      <c r="B112" s="8" t="s">
        <v>82</v>
      </c>
      <c r="C112" s="9" t="s">
        <v>1</v>
      </c>
      <c r="D112" s="9" t="s">
        <v>2</v>
      </c>
      <c r="E112" s="9">
        <v>126.3</v>
      </c>
      <c r="F112" s="9">
        <v>126</v>
      </c>
      <c r="G112" s="9">
        <v>128.25</v>
      </c>
      <c r="H112" s="10">
        <v>43249</v>
      </c>
      <c r="I112" s="10">
        <v>43255</v>
      </c>
      <c r="J112" s="9" t="s">
        <v>84</v>
      </c>
      <c r="K112" s="11">
        <v>-195</v>
      </c>
      <c r="L112">
        <f>I112-H112</f>
        <v>6</v>
      </c>
      <c r="M112">
        <f>IF(K112&gt;0,1,0)</f>
        <v>0</v>
      </c>
      <c r="N112">
        <f>IF(K112&lt;0,1,0)</f>
        <v>1</v>
      </c>
      <c r="O112">
        <f>IF(K112=0,0,IF(K112&lt;&gt;"",1,0))</f>
        <v>1</v>
      </c>
      <c r="P112">
        <f>IF(K112&gt;0,K112,0)</f>
        <v>0</v>
      </c>
      <c r="Q112">
        <f>IF(K112&lt;0,K112,0)</f>
        <v>-195</v>
      </c>
      <c r="R11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EUR/JPYCITIshort open126.3126128.254324943255Stopped out at 128.25</v>
      </c>
    </row>
    <row r="113" spans="2:18" x14ac:dyDescent="0.2">
      <c r="B113" s="4" t="s">
        <v>157</v>
      </c>
      <c r="C113" s="5" t="s">
        <v>30</v>
      </c>
      <c r="D113" s="5" t="s">
        <v>2</v>
      </c>
      <c r="E113" s="5">
        <v>109.05</v>
      </c>
      <c r="F113" s="5">
        <v>107.2</v>
      </c>
      <c r="G113" s="5">
        <v>109.85</v>
      </c>
      <c r="H113" s="6">
        <v>43241</v>
      </c>
      <c r="I113" s="6">
        <v>43255</v>
      </c>
      <c r="J113" s="5" t="s">
        <v>168</v>
      </c>
      <c r="K113" s="7">
        <v>-80</v>
      </c>
      <c r="L113">
        <f>I113-H113</f>
        <v>14</v>
      </c>
      <c r="M113">
        <f>IF(K113&gt;0,1,0)</f>
        <v>0</v>
      </c>
      <c r="N113">
        <f>IF(K113&lt;0,1,0)</f>
        <v>1</v>
      </c>
      <c r="O113">
        <f>IF(K113=0,0,IF(K113&lt;&gt;"",1,0))</f>
        <v>1</v>
      </c>
      <c r="P113">
        <f>IF(K113&gt;0,K113,0)</f>
        <v>0</v>
      </c>
      <c r="Q113">
        <f>IF(K113&lt;0,K113,0)</f>
        <v>-80</v>
      </c>
      <c r="R11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IFRshort open109.05107.2109.854324143255Stopped out at 109.85</v>
      </c>
    </row>
    <row r="114" spans="2:18" x14ac:dyDescent="0.2">
      <c r="B114" s="8" t="s">
        <v>150</v>
      </c>
      <c r="C114" s="9" t="s">
        <v>17</v>
      </c>
      <c r="D114" s="9" t="s">
        <v>2</v>
      </c>
      <c r="E114" s="9">
        <v>1.2923</v>
      </c>
      <c r="F114" s="9">
        <v>1.22</v>
      </c>
      <c r="G114" s="9">
        <v>1.3049999999999999</v>
      </c>
      <c r="H114" s="10">
        <v>43255</v>
      </c>
      <c r="I114" s="10">
        <v>43256</v>
      </c>
      <c r="J114" s="9" t="s">
        <v>154</v>
      </c>
      <c r="K114" s="11">
        <v>-127</v>
      </c>
      <c r="L114">
        <f>I114-H114</f>
        <v>1</v>
      </c>
      <c r="M114">
        <f>IF(K114&gt;0,1,0)</f>
        <v>0</v>
      </c>
      <c r="N114">
        <f>IF(K114&lt;0,1,0)</f>
        <v>1</v>
      </c>
      <c r="O114">
        <f>IF(K114=0,0,IF(K114&lt;&gt;"",1,0))</f>
        <v>1</v>
      </c>
      <c r="P114">
        <f>IF(K114&gt;0,K114,0)</f>
        <v>0</v>
      </c>
      <c r="Q114">
        <f>IF(K114&lt;0,K114,0)</f>
        <v>-127</v>
      </c>
      <c r="R11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USD/CADMORGAN STANLEYshort open1.29231.221.3054325543256Stopped out at 1.3050</v>
      </c>
    </row>
    <row r="115" spans="2:18" x14ac:dyDescent="0.2">
      <c r="B115" s="4" t="s">
        <v>89</v>
      </c>
      <c r="C115" s="5" t="s">
        <v>17</v>
      </c>
      <c r="D115" s="5" t="s">
        <v>2</v>
      </c>
      <c r="E115" s="5">
        <v>1.2107000000000001</v>
      </c>
      <c r="F115" s="5">
        <v>1.1499999999999999</v>
      </c>
      <c r="G115" s="5">
        <v>1.177</v>
      </c>
      <c r="H115" s="6">
        <v>43217</v>
      </c>
      <c r="I115" s="6">
        <v>43257</v>
      </c>
      <c r="J115" s="5" t="s">
        <v>99</v>
      </c>
      <c r="K115" s="7">
        <v>377</v>
      </c>
      <c r="L115">
        <f>I115-H115</f>
        <v>40</v>
      </c>
      <c r="M115">
        <f>IF(K115&gt;0,1,0)</f>
        <v>1</v>
      </c>
      <c r="N115">
        <f>IF(K115&lt;0,1,0)</f>
        <v>0</v>
      </c>
      <c r="O115">
        <f>IF(K115=0,0,IF(K115&lt;&gt;"",1,0))</f>
        <v>1</v>
      </c>
      <c r="P115">
        <f>IF(K115&gt;0,K115,0)</f>
        <v>377</v>
      </c>
      <c r="Q115">
        <f>IF(K115&lt;0,K115,0)</f>
        <v>0</v>
      </c>
      <c r="R11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EUR/USDMORGAN STANLEYshort open1.21071.151.1774321743257Closed at market at 1.1730</v>
      </c>
    </row>
    <row r="116" spans="2:18" x14ac:dyDescent="0.2">
      <c r="B116" s="8" t="s">
        <v>122</v>
      </c>
      <c r="C116" s="9" t="s">
        <v>30</v>
      </c>
      <c r="D116" s="9" t="s">
        <v>2</v>
      </c>
      <c r="E116" s="9">
        <v>1.3345</v>
      </c>
      <c r="F116" s="9">
        <v>1.3080000000000001</v>
      </c>
      <c r="G116" s="9">
        <v>1.3454999999999999</v>
      </c>
      <c r="H116" s="10">
        <v>43248</v>
      </c>
      <c r="I116" s="10">
        <v>43258</v>
      </c>
      <c r="J116" s="9" t="s">
        <v>134</v>
      </c>
      <c r="K116" s="11">
        <v>-110</v>
      </c>
      <c r="L116">
        <f>I116-H116</f>
        <v>10</v>
      </c>
      <c r="M116">
        <f>IF(K116&gt;0,1,0)</f>
        <v>0</v>
      </c>
      <c r="N116">
        <f>IF(K116&lt;0,1,0)</f>
        <v>1</v>
      </c>
      <c r="O116">
        <f>IF(K116=0,0,IF(K116&lt;&gt;"",1,0))</f>
        <v>1</v>
      </c>
      <c r="P116">
        <f>IF(K116&gt;0,K116,0)</f>
        <v>0</v>
      </c>
      <c r="Q116">
        <f>IF(K116&lt;0,K116,0)</f>
        <v>-110</v>
      </c>
      <c r="R11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IFRshort open1.33451.3081.34554324843258Stopped out at 1.3455</v>
      </c>
    </row>
    <row r="117" spans="2:18" x14ac:dyDescent="0.2">
      <c r="B117" s="4" t="s">
        <v>27</v>
      </c>
      <c r="C117" s="5" t="s">
        <v>30</v>
      </c>
      <c r="D117" s="5" t="s">
        <v>14</v>
      </c>
      <c r="E117" s="5">
        <v>0.76100000000000001</v>
      </c>
      <c r="F117" s="5">
        <v>0.78100000000000003</v>
      </c>
      <c r="G117" s="5">
        <v>0.75849999999999995</v>
      </c>
      <c r="H117" s="6">
        <v>43255</v>
      </c>
      <c r="I117" s="6">
        <v>43259</v>
      </c>
      <c r="J117" s="5" t="s">
        <v>39</v>
      </c>
      <c r="K117" s="7">
        <v>-25</v>
      </c>
      <c r="L117">
        <f>I117-H117</f>
        <v>4</v>
      </c>
      <c r="M117">
        <f>IF(K117&gt;0,1,0)</f>
        <v>0</v>
      </c>
      <c r="N117">
        <f>IF(K117&lt;0,1,0)</f>
        <v>1</v>
      </c>
      <c r="O117">
        <f>IF(K117=0,0,IF(K117&lt;&gt;"",1,0))</f>
        <v>1</v>
      </c>
      <c r="P117">
        <f>IF(K117&gt;0,K117,0)</f>
        <v>0</v>
      </c>
      <c r="Q117">
        <f>IF(K117&lt;0,K117,0)</f>
        <v>-25</v>
      </c>
      <c r="R11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AUD/USDTHOMSON REUTERS IFRlong open0.7610.7810.75854325543259Stopped out at 0.7585</v>
      </c>
    </row>
    <row r="118" spans="2:18" x14ac:dyDescent="0.2">
      <c r="B118" s="8" t="s">
        <v>87</v>
      </c>
      <c r="C118" s="9" t="s">
        <v>17</v>
      </c>
      <c r="D118" s="9" t="s">
        <v>2</v>
      </c>
      <c r="E118" s="9">
        <v>1.7132000000000001</v>
      </c>
      <c r="F118" s="9">
        <v>1.63</v>
      </c>
      <c r="G118" s="9">
        <v>1.71</v>
      </c>
      <c r="H118" s="10">
        <v>43238</v>
      </c>
      <c r="I118" s="10">
        <v>43259</v>
      </c>
      <c r="J118" s="9" t="s">
        <v>88</v>
      </c>
      <c r="K118" s="11">
        <v>353</v>
      </c>
      <c r="L118">
        <f>I118-H118</f>
        <v>21</v>
      </c>
      <c r="M118">
        <f>IF(K118&gt;0,1,0)</f>
        <v>1</v>
      </c>
      <c r="N118">
        <f>IF(K118&lt;0,1,0)</f>
        <v>0</v>
      </c>
      <c r="O118">
        <f>IF(K118=0,0,IF(K118&lt;&gt;"",1,0))</f>
        <v>1</v>
      </c>
      <c r="P118">
        <f>IF(K118&gt;0,K118,0)</f>
        <v>353</v>
      </c>
      <c r="Q118">
        <f>IF(K118&lt;0,K118,0)</f>
        <v>0</v>
      </c>
      <c r="R11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EUR/NZDMORGAN STANLEYshort open1.71321.631.714323843259Closed at market at 1.6779</v>
      </c>
    </row>
    <row r="119" spans="2:18" x14ac:dyDescent="0.2">
      <c r="B119" s="4" t="s">
        <v>157</v>
      </c>
      <c r="C119" s="5" t="s">
        <v>30</v>
      </c>
      <c r="D119" s="5" t="s">
        <v>14</v>
      </c>
      <c r="E119" s="5">
        <v>109.8</v>
      </c>
      <c r="F119" s="5">
        <v>110.6</v>
      </c>
      <c r="G119" s="5">
        <v>109.35</v>
      </c>
      <c r="H119" s="6">
        <v>43258</v>
      </c>
      <c r="I119" s="6">
        <v>43259</v>
      </c>
      <c r="J119" s="5" t="s">
        <v>171</v>
      </c>
      <c r="K119" s="7">
        <v>-45</v>
      </c>
      <c r="L119">
        <f>I119-H119</f>
        <v>1</v>
      </c>
      <c r="M119">
        <f>IF(K119&gt;0,1,0)</f>
        <v>0</v>
      </c>
      <c r="N119">
        <f>IF(K119&lt;0,1,0)</f>
        <v>1</v>
      </c>
      <c r="O119">
        <f>IF(K119=0,0,IF(K119&lt;&gt;"",1,0))</f>
        <v>1</v>
      </c>
      <c r="P119">
        <f>IF(K119&gt;0,K119,0)</f>
        <v>0</v>
      </c>
      <c r="Q119">
        <f>IF(K119&lt;0,K119,0)</f>
        <v>-45</v>
      </c>
      <c r="R11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IFRlong open109.8110.6109.354325843259Stopped out at 109.35</v>
      </c>
    </row>
    <row r="120" spans="2:18" x14ac:dyDescent="0.2">
      <c r="B120" s="8" t="s">
        <v>89</v>
      </c>
      <c r="C120" s="9" t="s">
        <v>30</v>
      </c>
      <c r="D120" s="9" t="s">
        <v>14</v>
      </c>
      <c r="E120" s="9">
        <v>1.1735</v>
      </c>
      <c r="F120" s="9">
        <v>1.1950000000000001</v>
      </c>
      <c r="G120" s="9">
        <v>1.1735</v>
      </c>
      <c r="H120" s="10">
        <v>43257</v>
      </c>
      <c r="I120" s="10">
        <v>43263</v>
      </c>
      <c r="J120" s="9" t="s">
        <v>106</v>
      </c>
      <c r="K120" s="11">
        <v>0</v>
      </c>
      <c r="L120">
        <f>I120-H120</f>
        <v>6</v>
      </c>
      <c r="M120">
        <f>IF(K120&gt;0,1,0)</f>
        <v>0</v>
      </c>
      <c r="N120">
        <f>IF(K120&lt;0,1,0)</f>
        <v>0</v>
      </c>
      <c r="O120">
        <f>IF(K120=0,0,IF(K120&lt;&gt;"",1,0))</f>
        <v>0</v>
      </c>
      <c r="P120">
        <f>IF(K120&gt;0,K120,0)</f>
        <v>0</v>
      </c>
      <c r="Q120">
        <f>IF(K120&lt;0,K120,0)</f>
        <v>0</v>
      </c>
      <c r="R12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IFRlong open1.17351.1951.17354325743263Closed at 1.1735</v>
      </c>
    </row>
    <row r="121" spans="2:18" x14ac:dyDescent="0.2">
      <c r="B121" s="8" t="s">
        <v>27</v>
      </c>
      <c r="C121" s="9" t="s">
        <v>1</v>
      </c>
      <c r="D121" s="9" t="s">
        <v>14</v>
      </c>
      <c r="E121" s="9">
        <v>0.76300000000000001</v>
      </c>
      <c r="F121" s="9">
        <v>0.8125</v>
      </c>
      <c r="G121" s="9">
        <v>0.74750000000000005</v>
      </c>
      <c r="H121" s="10">
        <v>43257</v>
      </c>
      <c r="I121" s="10">
        <v>43265</v>
      </c>
      <c r="J121" s="9" t="s">
        <v>40</v>
      </c>
      <c r="K121" s="11">
        <v>-155</v>
      </c>
      <c r="L121">
        <f>I121-H121</f>
        <v>8</v>
      </c>
      <c r="M121">
        <f>IF(K121&gt;0,1,0)</f>
        <v>0</v>
      </c>
      <c r="N121">
        <f>IF(K121&lt;0,1,0)</f>
        <v>1</v>
      </c>
      <c r="O121">
        <f>IF(K121=0,0,IF(K121&lt;&gt;"",1,0))</f>
        <v>1</v>
      </c>
      <c r="P121">
        <f>IF(K121&gt;0,K121,0)</f>
        <v>0</v>
      </c>
      <c r="Q121">
        <f>IF(K121&lt;0,K121,0)</f>
        <v>-155</v>
      </c>
      <c r="R12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AUD/USDCITIlong open0.7630.81250.74754325743265Stopped out at 0.7475</v>
      </c>
    </row>
    <row r="122" spans="2:18" x14ac:dyDescent="0.2">
      <c r="B122" s="4" t="s">
        <v>157</v>
      </c>
      <c r="C122" s="5" t="s">
        <v>30</v>
      </c>
      <c r="D122" s="5" t="s">
        <v>37</v>
      </c>
      <c r="E122" s="5">
        <v>109.8</v>
      </c>
      <c r="F122" s="5">
        <v>0</v>
      </c>
      <c r="G122" s="5">
        <v>108.8</v>
      </c>
      <c r="H122" s="6">
        <v>43262</v>
      </c>
      <c r="I122" s="6">
        <v>43265</v>
      </c>
      <c r="J122" s="5" t="s">
        <v>26</v>
      </c>
      <c r="K122" s="7">
        <v>0</v>
      </c>
      <c r="L122">
        <f>I122-H122</f>
        <v>3</v>
      </c>
      <c r="M122">
        <f>IF(K122&gt;0,1,0)</f>
        <v>0</v>
      </c>
      <c r="N122">
        <f>IF(K122&lt;0,1,0)</f>
        <v>0</v>
      </c>
      <c r="O122">
        <f>IF(K122=0,0,IF(K122&lt;&gt;"",1,0))</f>
        <v>0</v>
      </c>
      <c r="P122">
        <f>IF(K122&gt;0,K122,0)</f>
        <v>0</v>
      </c>
      <c r="Q122">
        <f>IF(K122&lt;0,K122,0)</f>
        <v>0</v>
      </c>
      <c r="R12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IFRlong limit109.80108.84326243265Canceled</v>
      </c>
    </row>
    <row r="123" spans="2:18" x14ac:dyDescent="0.2">
      <c r="B123" s="4" t="s">
        <v>150</v>
      </c>
      <c r="C123" s="5" t="s">
        <v>1</v>
      </c>
      <c r="D123" s="5" t="s">
        <v>37</v>
      </c>
      <c r="E123" s="5">
        <v>1.29</v>
      </c>
      <c r="F123" s="5">
        <v>1.325</v>
      </c>
      <c r="G123" s="5">
        <v>1.2809999999999999</v>
      </c>
      <c r="H123" s="6">
        <v>43262</v>
      </c>
      <c r="I123" s="6">
        <v>43266</v>
      </c>
      <c r="J123" s="5" t="s">
        <v>26</v>
      </c>
      <c r="K123" s="7">
        <v>0</v>
      </c>
      <c r="L123">
        <f>I123-H123</f>
        <v>4</v>
      </c>
      <c r="M123">
        <f>IF(K123&gt;0,1,0)</f>
        <v>0</v>
      </c>
      <c r="N123">
        <f>IF(K123&lt;0,1,0)</f>
        <v>0</v>
      </c>
      <c r="O123">
        <f>IF(K123=0,0,IF(K123&lt;&gt;"",1,0))</f>
        <v>0</v>
      </c>
      <c r="P123">
        <f>IF(K123&gt;0,K123,0)</f>
        <v>0</v>
      </c>
      <c r="Q123">
        <f>IF(K123&lt;0,K123,0)</f>
        <v>0</v>
      </c>
      <c r="R12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USD/CADCITIlong limit1.291.3251.2814326243266Canceled</v>
      </c>
    </row>
    <row r="124" spans="2:18" x14ac:dyDescent="0.2">
      <c r="B124" s="4" t="s">
        <v>8</v>
      </c>
      <c r="C124" s="5" t="s">
        <v>13</v>
      </c>
      <c r="D124" s="5" t="s">
        <v>14</v>
      </c>
      <c r="E124" s="5">
        <v>83</v>
      </c>
      <c r="F124" s="5">
        <v>90</v>
      </c>
      <c r="G124" s="5">
        <v>81</v>
      </c>
      <c r="H124" s="6">
        <v>43210</v>
      </c>
      <c r="I124" s="6">
        <v>43270</v>
      </c>
      <c r="J124" s="5" t="s">
        <v>15</v>
      </c>
      <c r="K124" s="7">
        <v>-200</v>
      </c>
      <c r="L124">
        <f>I124-H124</f>
        <v>60</v>
      </c>
      <c r="M124">
        <f>IF(K124&gt;0,1,0)</f>
        <v>0</v>
      </c>
      <c r="N124">
        <f>IF(K124&lt;0,1,0)</f>
        <v>1</v>
      </c>
      <c r="O124">
        <f>IF(K124=0,0,IF(K124&lt;&gt;"",1,0))</f>
        <v>1</v>
      </c>
      <c r="P124">
        <f>IF(K124&gt;0,K124,0)</f>
        <v>0</v>
      </c>
      <c r="Q124">
        <f>IF(K124&lt;0,K124,0)</f>
        <v>-200</v>
      </c>
      <c r="R12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AUD/JPYBOFA MERRILL LYNCHlong open8390814321043270Stopped out at 81.00</v>
      </c>
    </row>
    <row r="125" spans="2:18" x14ac:dyDescent="0.2">
      <c r="B125" s="8" t="s">
        <v>122</v>
      </c>
      <c r="C125" s="9" t="s">
        <v>30</v>
      </c>
      <c r="D125" s="9" t="s">
        <v>14</v>
      </c>
      <c r="E125" s="9">
        <v>1.3268</v>
      </c>
      <c r="F125" s="9">
        <v>1.3465</v>
      </c>
      <c r="G125" s="9">
        <v>1.3180000000000001</v>
      </c>
      <c r="H125" s="10">
        <v>43267</v>
      </c>
      <c r="I125" s="10">
        <v>43270</v>
      </c>
      <c r="J125" s="9" t="s">
        <v>135</v>
      </c>
      <c r="K125" s="11">
        <v>-88</v>
      </c>
      <c r="L125">
        <f>I125-H125</f>
        <v>3</v>
      </c>
      <c r="M125">
        <f>IF(K125&gt;0,1,0)</f>
        <v>0</v>
      </c>
      <c r="N125">
        <f>IF(K125&lt;0,1,0)</f>
        <v>1</v>
      </c>
      <c r="O125">
        <f>IF(K125=0,0,IF(K125&lt;&gt;"",1,0))</f>
        <v>1</v>
      </c>
      <c r="P125">
        <f>IF(K125&gt;0,K125,0)</f>
        <v>0</v>
      </c>
      <c r="Q125">
        <f>IF(K125&lt;0,K125,0)</f>
        <v>-88</v>
      </c>
      <c r="R12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IFRlong open1.32681.34651.3184326743270Stopped out at 1.3180</v>
      </c>
    </row>
    <row r="126" spans="2:18" x14ac:dyDescent="0.2">
      <c r="B126" s="8" t="s">
        <v>150</v>
      </c>
      <c r="C126" s="9" t="s">
        <v>152</v>
      </c>
      <c r="D126" s="9" t="s">
        <v>2</v>
      </c>
      <c r="E126" s="9">
        <v>1.3005</v>
      </c>
      <c r="F126" s="9">
        <v>1.18</v>
      </c>
      <c r="G126" s="9">
        <v>1.33</v>
      </c>
      <c r="H126" s="10">
        <v>43249</v>
      </c>
      <c r="I126" s="10">
        <v>43271</v>
      </c>
      <c r="J126" s="9" t="s">
        <v>153</v>
      </c>
      <c r="K126" s="11">
        <v>-295</v>
      </c>
      <c r="L126">
        <f>I126-H126</f>
        <v>22</v>
      </c>
      <c r="M126">
        <f>IF(K126&gt;0,1,0)</f>
        <v>0</v>
      </c>
      <c r="N126">
        <f>IF(K126&lt;0,1,0)</f>
        <v>1</v>
      </c>
      <c r="O126">
        <f>IF(K126=0,0,IF(K126&lt;&gt;"",1,0))</f>
        <v>1</v>
      </c>
      <c r="P126">
        <f>IF(K126&gt;0,K126,0)</f>
        <v>0</v>
      </c>
      <c r="Q126">
        <f>IF(K126&lt;0,K126,0)</f>
        <v>-295</v>
      </c>
      <c r="R12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USD/CADGOLDMAN SACHSshort open1.30051.181.334324943271Stopped out at 1.3300</v>
      </c>
    </row>
    <row r="127" spans="2:18" x14ac:dyDescent="0.2">
      <c r="B127" s="8" t="s">
        <v>89</v>
      </c>
      <c r="C127" s="9" t="s">
        <v>30</v>
      </c>
      <c r="D127" s="9" t="s">
        <v>2</v>
      </c>
      <c r="E127" s="9">
        <v>1.1639999999999999</v>
      </c>
      <c r="F127" s="9">
        <v>1.1459999999999999</v>
      </c>
      <c r="G127" s="9">
        <v>1.1585000000000001</v>
      </c>
      <c r="H127" s="10">
        <v>43265</v>
      </c>
      <c r="I127" s="10">
        <v>43272</v>
      </c>
      <c r="J127" s="9" t="s">
        <v>107</v>
      </c>
      <c r="K127" s="11">
        <v>55</v>
      </c>
      <c r="L127">
        <f>I127-H127</f>
        <v>7</v>
      </c>
      <c r="M127">
        <f>IF(K127&gt;0,1,0)</f>
        <v>1</v>
      </c>
      <c r="N127">
        <f>IF(K127&lt;0,1,0)</f>
        <v>0</v>
      </c>
      <c r="O127">
        <f>IF(K127=0,0,IF(K127&lt;&gt;"",1,0))</f>
        <v>1</v>
      </c>
      <c r="P127">
        <f>IF(K127&gt;0,K127,0)</f>
        <v>55</v>
      </c>
      <c r="Q127">
        <f>IF(K127&lt;0,K127,0)</f>
        <v>0</v>
      </c>
      <c r="R12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IFRshort open1.1641.1461.15854326543272Hit Profit-Stop 1.1585</v>
      </c>
    </row>
    <row r="128" spans="2:18" x14ac:dyDescent="0.2">
      <c r="B128" s="4" t="s">
        <v>157</v>
      </c>
      <c r="C128" s="5" t="s">
        <v>30</v>
      </c>
      <c r="D128" s="5" t="s">
        <v>14</v>
      </c>
      <c r="E128" s="5">
        <v>110.2</v>
      </c>
      <c r="F128" s="5">
        <v>111.3</v>
      </c>
      <c r="G128" s="5">
        <v>110.2</v>
      </c>
      <c r="H128" s="6">
        <v>43266</v>
      </c>
      <c r="I128" s="6">
        <v>43272</v>
      </c>
      <c r="J128" s="5" t="s">
        <v>172</v>
      </c>
      <c r="K128" s="7">
        <v>0</v>
      </c>
      <c r="L128">
        <f>I128-H128</f>
        <v>6</v>
      </c>
      <c r="M128">
        <f>IF(K128&gt;0,1,0)</f>
        <v>0</v>
      </c>
      <c r="N128">
        <f>IF(K128&lt;0,1,0)</f>
        <v>0</v>
      </c>
      <c r="O128">
        <f>IF(K128=0,0,IF(K128&lt;&gt;"",1,0))</f>
        <v>0</v>
      </c>
      <c r="P128">
        <f>IF(K128&gt;0,K128,0)</f>
        <v>0</v>
      </c>
      <c r="Q128">
        <f>IF(K128&lt;0,K128,0)</f>
        <v>0</v>
      </c>
      <c r="R12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IFRlong open110.2111.3110.24326643272Closed at 110.20</v>
      </c>
    </row>
    <row r="129" spans="2:18" x14ac:dyDescent="0.2">
      <c r="B129" s="8" t="s">
        <v>8</v>
      </c>
      <c r="C129" s="9" t="s">
        <v>17</v>
      </c>
      <c r="D129" s="9" t="s">
        <v>2</v>
      </c>
      <c r="E129" s="9">
        <v>82.21</v>
      </c>
      <c r="F129" s="9">
        <v>78</v>
      </c>
      <c r="G129" s="9">
        <v>82.01</v>
      </c>
      <c r="H129" s="10">
        <v>43269</v>
      </c>
      <c r="I129" s="10">
        <v>43273</v>
      </c>
      <c r="J129" s="9" t="s">
        <v>18</v>
      </c>
      <c r="K129" s="11">
        <v>41</v>
      </c>
      <c r="L129">
        <f>I129-H129</f>
        <v>4</v>
      </c>
      <c r="M129">
        <f>IF(K129&gt;0,1,0)</f>
        <v>1</v>
      </c>
      <c r="N129">
        <f>IF(K129&lt;0,1,0)</f>
        <v>0</v>
      </c>
      <c r="O129">
        <f>IF(K129=0,0,IF(K129&lt;&gt;"",1,0))</f>
        <v>1</v>
      </c>
      <c r="P129">
        <f>IF(K129&gt;0,K129,0)</f>
        <v>41</v>
      </c>
      <c r="Q129">
        <f>IF(K129&lt;0,K129,0)</f>
        <v>0</v>
      </c>
      <c r="R12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AUD/JPYMORGAN STANLEYshort open82.217882.014326943273Closed at market at 81.80</v>
      </c>
    </row>
    <row r="130" spans="2:18" x14ac:dyDescent="0.2">
      <c r="B130" s="4" t="s">
        <v>27</v>
      </c>
      <c r="C130" s="5" t="s">
        <v>1</v>
      </c>
      <c r="D130" s="5" t="s">
        <v>2</v>
      </c>
      <c r="E130" s="5">
        <v>0.74429999999999996</v>
      </c>
      <c r="F130" s="5">
        <v>0.72250000000000003</v>
      </c>
      <c r="G130" s="5">
        <v>0.74199999999999999</v>
      </c>
      <c r="H130" s="6">
        <v>43269</v>
      </c>
      <c r="I130" s="6">
        <v>43273</v>
      </c>
      <c r="J130" s="5" t="s">
        <v>41</v>
      </c>
      <c r="K130" s="7">
        <v>23</v>
      </c>
      <c r="L130">
        <f>I130-H130</f>
        <v>4</v>
      </c>
      <c r="M130">
        <f>IF(K130&gt;0,1,0)</f>
        <v>1</v>
      </c>
      <c r="N130">
        <f>IF(K130&lt;0,1,0)</f>
        <v>0</v>
      </c>
      <c r="O130">
        <f>IF(K130=0,0,IF(K130&lt;&gt;"",1,0))</f>
        <v>1</v>
      </c>
      <c r="P130">
        <f>IF(K130&gt;0,K130,0)</f>
        <v>23</v>
      </c>
      <c r="Q130">
        <f>IF(K130&lt;0,K130,0)</f>
        <v>0</v>
      </c>
      <c r="R13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AUD/USDCITIshort open0.74430.72250.7424326943273Hit Profit-Stop 0.7420</v>
      </c>
    </row>
    <row r="131" spans="2:18" x14ac:dyDescent="0.2">
      <c r="B131" s="8" t="s">
        <v>155</v>
      </c>
      <c r="C131" s="9" t="s">
        <v>17</v>
      </c>
      <c r="D131" s="9" t="s">
        <v>2</v>
      </c>
      <c r="E131" s="9">
        <v>0.99399999999999999</v>
      </c>
      <c r="F131" s="9">
        <v>0.94</v>
      </c>
      <c r="G131" s="9">
        <v>1.0065</v>
      </c>
      <c r="H131" s="10">
        <v>43245</v>
      </c>
      <c r="I131" s="10">
        <v>43273</v>
      </c>
      <c r="J131" s="9" t="s">
        <v>156</v>
      </c>
      <c r="K131" s="11">
        <v>28</v>
      </c>
      <c r="L131">
        <f>I131-H131</f>
        <v>28</v>
      </c>
      <c r="M131">
        <f>IF(K131&gt;0,1,0)</f>
        <v>1</v>
      </c>
      <c r="N131">
        <f>IF(K131&lt;0,1,0)</f>
        <v>0</v>
      </c>
      <c r="O131">
        <f>IF(K131=0,0,IF(K131&lt;&gt;"",1,0))</f>
        <v>1</v>
      </c>
      <c r="P131">
        <f>IF(K131&gt;0,K131,0)</f>
        <v>28</v>
      </c>
      <c r="Q131">
        <f>IF(K131&lt;0,K131,0)</f>
        <v>0</v>
      </c>
      <c r="R13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USD/CHFMORGAN STANLEYshort open0.9940.941.00654324543273Closed at market at 0.9912</v>
      </c>
    </row>
    <row r="132" spans="2:18" x14ac:dyDescent="0.2">
      <c r="B132" s="4" t="s">
        <v>157</v>
      </c>
      <c r="C132" s="5" t="s">
        <v>17</v>
      </c>
      <c r="D132" s="5" t="s">
        <v>2</v>
      </c>
      <c r="E132" s="5">
        <v>110</v>
      </c>
      <c r="F132" s="5">
        <v>103</v>
      </c>
      <c r="G132" s="5">
        <v>111.5</v>
      </c>
      <c r="H132" s="6">
        <v>43245</v>
      </c>
      <c r="I132" s="6">
        <v>43273</v>
      </c>
      <c r="J132" s="5" t="s">
        <v>169</v>
      </c>
      <c r="K132" s="7">
        <v>10</v>
      </c>
      <c r="L132">
        <f>I132-H132</f>
        <v>28</v>
      </c>
      <c r="M132">
        <f>IF(K132&gt;0,1,0)</f>
        <v>1</v>
      </c>
      <c r="N132">
        <f>IF(K132&lt;0,1,0)</f>
        <v>0</v>
      </c>
      <c r="O132">
        <f>IF(K132=0,0,IF(K132&lt;&gt;"",1,0))</f>
        <v>1</v>
      </c>
      <c r="P132">
        <f>IF(K132&gt;0,K132,0)</f>
        <v>10</v>
      </c>
      <c r="Q132">
        <f>IF(K132&lt;0,K132,0)</f>
        <v>0</v>
      </c>
      <c r="R13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USD/JPYMORGAN STANLEYshort open110103111.54324543273Closed at market at 109.90</v>
      </c>
    </row>
    <row r="133" spans="2:18" x14ac:dyDescent="0.2">
      <c r="B133" s="8" t="s">
        <v>122</v>
      </c>
      <c r="C133" s="9" t="s">
        <v>30</v>
      </c>
      <c r="D133" s="9" t="s">
        <v>14</v>
      </c>
      <c r="E133" s="9">
        <v>1.3225</v>
      </c>
      <c r="F133" s="9">
        <v>0</v>
      </c>
      <c r="G133" s="9">
        <v>1.3125</v>
      </c>
      <c r="H133" s="10">
        <v>43272</v>
      </c>
      <c r="I133" s="10">
        <v>43277</v>
      </c>
      <c r="J133" s="9" t="s">
        <v>136</v>
      </c>
      <c r="K133" s="11">
        <v>17</v>
      </c>
      <c r="L133">
        <f>I133-H133</f>
        <v>5</v>
      </c>
      <c r="M133">
        <f>IF(K133&gt;0,1,0)</f>
        <v>1</v>
      </c>
      <c r="N133">
        <f>IF(K133&lt;0,1,0)</f>
        <v>0</v>
      </c>
      <c r="O133">
        <f>IF(K133=0,0,IF(K133&lt;&gt;"",1,0))</f>
        <v>1</v>
      </c>
      <c r="P133">
        <f>IF(K133&gt;0,K133,0)</f>
        <v>17</v>
      </c>
      <c r="Q133">
        <f>IF(K133&lt;0,K133,0)</f>
        <v>0</v>
      </c>
      <c r="R13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IFRlong open1.322501.31254327243277Closed at market at 1.3242</v>
      </c>
    </row>
    <row r="134" spans="2:18" x14ac:dyDescent="0.2">
      <c r="B134" s="4" t="s">
        <v>157</v>
      </c>
      <c r="C134" s="5" t="s">
        <v>30</v>
      </c>
      <c r="D134" s="5" t="s">
        <v>2</v>
      </c>
      <c r="E134" s="5">
        <v>109.9</v>
      </c>
      <c r="F134" s="5">
        <v>108.8</v>
      </c>
      <c r="G134" s="5">
        <v>110.3</v>
      </c>
      <c r="H134" s="6">
        <v>43276</v>
      </c>
      <c r="I134" s="6">
        <v>43277</v>
      </c>
      <c r="J134" s="5" t="s">
        <v>173</v>
      </c>
      <c r="K134" s="7">
        <v>-21</v>
      </c>
      <c r="L134">
        <f>I134-H134</f>
        <v>1</v>
      </c>
      <c r="M134">
        <f>IF(K134&gt;0,1,0)</f>
        <v>0</v>
      </c>
      <c r="N134">
        <f>IF(K134&lt;0,1,0)</f>
        <v>1</v>
      </c>
      <c r="O134">
        <f>IF(K134=0,0,IF(K134&lt;&gt;"",1,0))</f>
        <v>1</v>
      </c>
      <c r="P134">
        <f>IF(K134&gt;0,K134,0)</f>
        <v>0</v>
      </c>
      <c r="Q134">
        <f>IF(K134&lt;0,K134,0)</f>
        <v>-21</v>
      </c>
      <c r="R13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IFRshort open109.9108.8110.34327643277Closed at market at 110.11</v>
      </c>
    </row>
    <row r="135" spans="2:18" x14ac:dyDescent="0.2">
      <c r="B135" s="8" t="s">
        <v>89</v>
      </c>
      <c r="C135" s="9" t="s">
        <v>30</v>
      </c>
      <c r="D135" s="9" t="s">
        <v>2</v>
      </c>
      <c r="E135" s="9">
        <v>1.171</v>
      </c>
      <c r="F135" s="9">
        <v>1.155</v>
      </c>
      <c r="G135" s="9">
        <v>1.1779999999999999</v>
      </c>
      <c r="H135" s="10">
        <v>43273</v>
      </c>
      <c r="I135" s="10">
        <v>43278</v>
      </c>
      <c r="J135" s="9" t="s">
        <v>108</v>
      </c>
      <c r="K135" s="11">
        <v>160</v>
      </c>
      <c r="L135">
        <f>I135-H135</f>
        <v>5</v>
      </c>
      <c r="M135">
        <f>IF(K135&gt;0,1,0)</f>
        <v>1</v>
      </c>
      <c r="N135">
        <f>IF(K135&lt;0,1,0)</f>
        <v>0</v>
      </c>
      <c r="O135">
        <f>IF(K135=0,0,IF(K135&lt;&gt;"",1,0))</f>
        <v>1</v>
      </c>
      <c r="P135">
        <f>IF(K135&gt;0,K135,0)</f>
        <v>160</v>
      </c>
      <c r="Q135">
        <f>IF(K135&lt;0,K135,0)</f>
        <v>0</v>
      </c>
      <c r="R13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IFRshort open1.1711.1551.1784327343278Hit Target at 1.1550</v>
      </c>
    </row>
    <row r="136" spans="2:18" x14ac:dyDescent="0.2">
      <c r="B136" s="4" t="s">
        <v>122</v>
      </c>
      <c r="C136" s="5" t="s">
        <v>30</v>
      </c>
      <c r="D136" s="5" t="s">
        <v>14</v>
      </c>
      <c r="E136" s="5">
        <v>1.3214999999999999</v>
      </c>
      <c r="F136" s="5">
        <v>1.343</v>
      </c>
      <c r="G136" s="5">
        <v>1.3154999999999999</v>
      </c>
      <c r="H136" s="6">
        <v>43277</v>
      </c>
      <c r="I136" s="6">
        <v>43278</v>
      </c>
      <c r="J136" s="5" t="s">
        <v>138</v>
      </c>
      <c r="K136" s="7">
        <v>-60</v>
      </c>
      <c r="L136">
        <f>I136-H136</f>
        <v>1</v>
      </c>
      <c r="M136">
        <f>IF(K136&gt;0,1,0)</f>
        <v>0</v>
      </c>
      <c r="N136">
        <f>IF(K136&lt;0,1,0)</f>
        <v>1</v>
      </c>
      <c r="O136">
        <f>IF(K136=0,0,IF(K136&lt;&gt;"",1,0))</f>
        <v>1</v>
      </c>
      <c r="P136">
        <f>IF(K136&gt;0,K136,0)</f>
        <v>0</v>
      </c>
      <c r="Q136">
        <f>IF(K136&lt;0,K136,0)</f>
        <v>-60</v>
      </c>
      <c r="R13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IFRlong open1.32151.3431.31554327743278Stopped out at 1.3155</v>
      </c>
    </row>
    <row r="137" spans="2:18" x14ac:dyDescent="0.2">
      <c r="B137" s="4" t="s">
        <v>68</v>
      </c>
      <c r="C137" s="5" t="s">
        <v>9</v>
      </c>
      <c r="D137" s="5" t="s">
        <v>2</v>
      </c>
      <c r="E137" s="5">
        <v>0.87450000000000006</v>
      </c>
      <c r="F137" s="5">
        <v>0.84</v>
      </c>
      <c r="G137" s="5">
        <v>0.88500000000000001</v>
      </c>
      <c r="H137" s="6">
        <v>43180</v>
      </c>
      <c r="I137" s="6">
        <v>43279</v>
      </c>
      <c r="J137" s="5" t="s">
        <v>71</v>
      </c>
      <c r="K137" s="7">
        <v>-105</v>
      </c>
      <c r="L137">
        <f>I137-H137</f>
        <v>99</v>
      </c>
      <c r="M137">
        <f>IF(K137&gt;0,1,0)</f>
        <v>0</v>
      </c>
      <c r="N137">
        <f>IF(K137&lt;0,1,0)</f>
        <v>1</v>
      </c>
      <c r="O137">
        <f>IF(K137=0,0,IF(K137&lt;&gt;"",1,0))</f>
        <v>1</v>
      </c>
      <c r="P137">
        <f>IF(K137&gt;0,K137,0)</f>
        <v>0</v>
      </c>
      <c r="Q137">
        <f>IF(K137&lt;0,K137,0)</f>
        <v>-105</v>
      </c>
      <c r="R13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EUR/GBPDEUTSCHE BANKshort open0.87450.840.8854318043279Stopped out at 0.8850</v>
      </c>
    </row>
    <row r="138" spans="2:18" x14ac:dyDescent="0.2">
      <c r="B138" s="8" t="s">
        <v>68</v>
      </c>
      <c r="C138" s="9" t="s">
        <v>30</v>
      </c>
      <c r="D138" s="9" t="s">
        <v>14</v>
      </c>
      <c r="E138" s="9">
        <v>0.876</v>
      </c>
      <c r="F138" s="9">
        <v>0.88549999999999995</v>
      </c>
      <c r="G138" s="9">
        <v>0.86990000000000001</v>
      </c>
      <c r="H138" s="10">
        <v>43252</v>
      </c>
      <c r="I138" s="10">
        <v>43279</v>
      </c>
      <c r="J138" s="9" t="s">
        <v>81</v>
      </c>
      <c r="K138" s="11">
        <v>95</v>
      </c>
      <c r="L138">
        <f>I138-H138</f>
        <v>27</v>
      </c>
      <c r="M138">
        <f>IF(K138&gt;0,1,0)</f>
        <v>1</v>
      </c>
      <c r="N138">
        <f>IF(K138&lt;0,1,0)</f>
        <v>0</v>
      </c>
      <c r="O138">
        <f>IF(K138=0,0,IF(K138&lt;&gt;"",1,0))</f>
        <v>1</v>
      </c>
      <c r="P138">
        <f>IF(K138&gt;0,K138,0)</f>
        <v>95</v>
      </c>
      <c r="Q138">
        <f>IF(K138&lt;0,K138,0)</f>
        <v>0</v>
      </c>
      <c r="R13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EUR/GBPTHOMSON REUTERS IFRlong open0.8760.88550.86994325243279Hit Target at 0.8855</v>
      </c>
    </row>
    <row r="139" spans="2:18" x14ac:dyDescent="0.2">
      <c r="B139" s="4" t="s">
        <v>122</v>
      </c>
      <c r="C139" s="5" t="s">
        <v>1</v>
      </c>
      <c r="D139" s="5" t="s">
        <v>14</v>
      </c>
      <c r="E139" s="5">
        <v>1.3245</v>
      </c>
      <c r="F139" s="5">
        <v>1.4524999999999999</v>
      </c>
      <c r="G139" s="5">
        <v>1.31</v>
      </c>
      <c r="H139" s="6">
        <v>43277</v>
      </c>
      <c r="I139" s="6">
        <v>43279</v>
      </c>
      <c r="J139" s="5" t="s">
        <v>137</v>
      </c>
      <c r="K139" s="7">
        <v>-145</v>
      </c>
      <c r="L139">
        <f>I139-H139</f>
        <v>2</v>
      </c>
      <c r="M139">
        <f>IF(K139&gt;0,1,0)</f>
        <v>0</v>
      </c>
      <c r="N139">
        <f>IF(K139&lt;0,1,0)</f>
        <v>1</v>
      </c>
      <c r="O139">
        <f>IF(K139=0,0,IF(K139&lt;&gt;"",1,0))</f>
        <v>1</v>
      </c>
      <c r="P139">
        <f>IF(K139&gt;0,K139,0)</f>
        <v>0</v>
      </c>
      <c r="Q139">
        <f>IF(K139&lt;0,K139,0)</f>
        <v>-145</v>
      </c>
      <c r="R13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GBP/USDCITIlong open1.32451.45251.314327743279Stopped out at 1.3100</v>
      </c>
    </row>
    <row r="140" spans="2:18" x14ac:dyDescent="0.2">
      <c r="B140" s="4" t="s">
        <v>45</v>
      </c>
      <c r="C140" s="5" t="s">
        <v>9</v>
      </c>
      <c r="D140" s="5" t="s">
        <v>2</v>
      </c>
      <c r="E140" s="5">
        <v>84.95</v>
      </c>
      <c r="F140" s="5">
        <v>81</v>
      </c>
      <c r="G140" s="5">
        <v>83.95</v>
      </c>
      <c r="H140" s="6">
        <v>43264</v>
      </c>
      <c r="I140" s="6">
        <v>43280</v>
      </c>
      <c r="J140" s="5" t="s">
        <v>48</v>
      </c>
      <c r="K140" s="7">
        <v>100</v>
      </c>
      <c r="L140">
        <f>I140-H140</f>
        <v>16</v>
      </c>
      <c r="M140">
        <f>IF(K140&gt;0,1,0)</f>
        <v>1</v>
      </c>
      <c r="N140">
        <f>IF(K140&lt;0,1,0)</f>
        <v>0</v>
      </c>
      <c r="O140">
        <f>IF(K140=0,0,IF(K140&lt;&gt;"",1,0))</f>
        <v>1</v>
      </c>
      <c r="P140">
        <f>IF(K140&gt;0,K140,0)</f>
        <v>100</v>
      </c>
      <c r="Q140">
        <f>IF(K140&lt;0,K140,0)</f>
        <v>0</v>
      </c>
      <c r="R14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CAD/JPYDEUTSCHE BANKshort open84.958183.954326443280Hit Profit-Stop 83.95</v>
      </c>
    </row>
    <row r="141" spans="2:18" x14ac:dyDescent="0.2">
      <c r="B141" s="8" t="s">
        <v>82</v>
      </c>
      <c r="C141" s="9" t="s">
        <v>17</v>
      </c>
      <c r="D141" s="9" t="s">
        <v>2</v>
      </c>
      <c r="E141" s="9">
        <v>127.97</v>
      </c>
      <c r="F141" s="9">
        <v>122</v>
      </c>
      <c r="G141" s="9">
        <v>127.92</v>
      </c>
      <c r="H141" s="10">
        <v>43276</v>
      </c>
      <c r="I141" s="10">
        <v>43280</v>
      </c>
      <c r="J141" s="9" t="s">
        <v>86</v>
      </c>
      <c r="K141" s="11">
        <v>5</v>
      </c>
      <c r="L141">
        <f>I141-H141</f>
        <v>4</v>
      </c>
      <c r="M141">
        <f>IF(K141&gt;0,1,0)</f>
        <v>1</v>
      </c>
      <c r="N141">
        <f>IF(K141&lt;0,1,0)</f>
        <v>0</v>
      </c>
      <c r="O141">
        <f>IF(K141=0,0,IF(K141&lt;&gt;"",1,0))</f>
        <v>1</v>
      </c>
      <c r="P141">
        <f>IF(K141&gt;0,K141,0)</f>
        <v>5</v>
      </c>
      <c r="Q141">
        <f>IF(K141&lt;0,K141,0)</f>
        <v>0</v>
      </c>
      <c r="R14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EUR/JPYMORGAN STANLEYshort open127.97122127.924327643280Hit Profit-Stop 127.92</v>
      </c>
    </row>
    <row r="142" spans="2:18" x14ac:dyDescent="0.2">
      <c r="B142" s="8" t="s">
        <v>8</v>
      </c>
      <c r="C142" s="9" t="s">
        <v>1</v>
      </c>
      <c r="D142" s="9" t="s">
        <v>2</v>
      </c>
      <c r="E142" s="9">
        <v>81.150000000000006</v>
      </c>
      <c r="F142" s="9">
        <v>77.5</v>
      </c>
      <c r="G142" s="9">
        <v>82.1</v>
      </c>
      <c r="H142" s="10">
        <v>43279</v>
      </c>
      <c r="I142" s="10">
        <v>43283</v>
      </c>
      <c r="J142" s="9" t="s">
        <v>19</v>
      </c>
      <c r="K142" s="11">
        <v>-95</v>
      </c>
      <c r="L142">
        <f>I142-H142</f>
        <v>4</v>
      </c>
      <c r="M142">
        <f>IF(K142&gt;0,1,0)</f>
        <v>0</v>
      </c>
      <c r="N142">
        <f>IF(K142&lt;0,1,0)</f>
        <v>1</v>
      </c>
      <c r="O142">
        <f>IF(K142=0,0,IF(K142&lt;&gt;"",1,0))</f>
        <v>1</v>
      </c>
      <c r="P142">
        <f>IF(K142&gt;0,K142,0)</f>
        <v>0</v>
      </c>
      <c r="Q142">
        <f>IF(K142&lt;0,K142,0)</f>
        <v>-95</v>
      </c>
      <c r="R14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AUD/JPYCITIshort open81.1577.582.14327943283Stopped out at 82.10</v>
      </c>
    </row>
    <row r="143" spans="2:18" x14ac:dyDescent="0.2">
      <c r="B143" s="4" t="s">
        <v>89</v>
      </c>
      <c r="C143" s="5" t="s">
        <v>30</v>
      </c>
      <c r="D143" s="5" t="s">
        <v>37</v>
      </c>
      <c r="E143" s="5">
        <v>1.1399999999999999</v>
      </c>
      <c r="F143" s="5">
        <v>0</v>
      </c>
      <c r="G143" s="5">
        <v>1.1299999999999999</v>
      </c>
      <c r="H143" s="6">
        <v>43280</v>
      </c>
      <c r="I143" s="6">
        <v>43285</v>
      </c>
      <c r="J143" s="5" t="s">
        <v>26</v>
      </c>
      <c r="K143" s="7">
        <v>0</v>
      </c>
      <c r="L143">
        <f>I143-H143</f>
        <v>5</v>
      </c>
      <c r="M143">
        <f>IF(K143&gt;0,1,0)</f>
        <v>0</v>
      </c>
      <c r="N143">
        <f>IF(K143&lt;0,1,0)</f>
        <v>0</v>
      </c>
      <c r="O143">
        <f>IF(K143=0,0,IF(K143&lt;&gt;"",1,0))</f>
        <v>0</v>
      </c>
      <c r="P143">
        <f>IF(K143&gt;0,K143,0)</f>
        <v>0</v>
      </c>
      <c r="Q143">
        <f>IF(K143&lt;0,K143,0)</f>
        <v>0</v>
      </c>
      <c r="R14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IFRlong limit1.1401.134328043285Canceled</v>
      </c>
    </row>
    <row r="144" spans="2:18" x14ac:dyDescent="0.2">
      <c r="B144" s="8" t="s">
        <v>116</v>
      </c>
      <c r="C144" s="9" t="s">
        <v>17</v>
      </c>
      <c r="D144" s="9" t="s">
        <v>2</v>
      </c>
      <c r="E144" s="9">
        <v>145.56</v>
      </c>
      <c r="F144" s="9">
        <v>140</v>
      </c>
      <c r="G144" s="9">
        <v>146.5</v>
      </c>
      <c r="H144" s="10">
        <v>43273</v>
      </c>
      <c r="I144" s="10">
        <v>43286</v>
      </c>
      <c r="J144" s="9" t="s">
        <v>119</v>
      </c>
      <c r="K144" s="11">
        <v>-94</v>
      </c>
      <c r="L144">
        <f>I144-H144</f>
        <v>13</v>
      </c>
      <c r="M144">
        <f>IF(K144&gt;0,1,0)</f>
        <v>0</v>
      </c>
      <c r="N144">
        <f>IF(K144&lt;0,1,0)</f>
        <v>1</v>
      </c>
      <c r="O144">
        <f>IF(K144=0,0,IF(K144&lt;&gt;"",1,0))</f>
        <v>1</v>
      </c>
      <c r="P144">
        <f>IF(K144&gt;0,K144,0)</f>
        <v>0</v>
      </c>
      <c r="Q144">
        <f>IF(K144&lt;0,K144,0)</f>
        <v>-94</v>
      </c>
      <c r="R14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GBP/JPYMORGAN STANLEYshort open145.56140146.54327343286Stopped out at 146.50</v>
      </c>
    </row>
    <row r="145" spans="2:18" x14ac:dyDescent="0.2">
      <c r="B145" s="8" t="s">
        <v>27</v>
      </c>
      <c r="C145" s="9" t="s">
        <v>17</v>
      </c>
      <c r="D145" s="9" t="s">
        <v>2</v>
      </c>
      <c r="E145" s="9">
        <v>0.74399999999999999</v>
      </c>
      <c r="F145" s="9">
        <v>0.68</v>
      </c>
      <c r="G145" s="9">
        <v>0.745</v>
      </c>
      <c r="H145" s="10">
        <v>43273</v>
      </c>
      <c r="I145" s="10">
        <v>43290</v>
      </c>
      <c r="J145" s="9" t="s">
        <v>42</v>
      </c>
      <c r="K145" s="11">
        <v>-10</v>
      </c>
      <c r="L145">
        <f>I145-H145</f>
        <v>17</v>
      </c>
      <c r="M145">
        <f>IF(K145&gt;0,1,0)</f>
        <v>0</v>
      </c>
      <c r="N145">
        <f>IF(K145&lt;0,1,0)</f>
        <v>1</v>
      </c>
      <c r="O145">
        <f>IF(K145=0,0,IF(K145&lt;&gt;"",1,0))</f>
        <v>1</v>
      </c>
      <c r="P145">
        <f>IF(K145&gt;0,K145,0)</f>
        <v>0</v>
      </c>
      <c r="Q145">
        <f>IF(K145&lt;0,K145,0)</f>
        <v>-10</v>
      </c>
      <c r="R14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AUD/USDMORGAN STANLEYshort open0.7440.680.7454327343290Stopped out at 0.7450</v>
      </c>
    </row>
    <row r="146" spans="2:18" x14ac:dyDescent="0.2">
      <c r="B146" s="4" t="s">
        <v>89</v>
      </c>
      <c r="C146" s="5" t="s">
        <v>30</v>
      </c>
      <c r="D146" s="5" t="s">
        <v>14</v>
      </c>
      <c r="E146" s="5">
        <v>1.1625000000000001</v>
      </c>
      <c r="F146" s="5">
        <v>1.1815</v>
      </c>
      <c r="G146" s="5">
        <v>1.1745000000000001</v>
      </c>
      <c r="H146" s="6">
        <v>43283</v>
      </c>
      <c r="I146" s="6">
        <v>43290</v>
      </c>
      <c r="J146" s="5" t="s">
        <v>109</v>
      </c>
      <c r="K146" s="7">
        <v>120</v>
      </c>
      <c r="L146">
        <f>I146-H146</f>
        <v>7</v>
      </c>
      <c r="M146">
        <f>IF(K146&gt;0,1,0)</f>
        <v>1</v>
      </c>
      <c r="N146">
        <f>IF(K146&lt;0,1,0)</f>
        <v>0</v>
      </c>
      <c r="O146">
        <f>IF(K146=0,0,IF(K146&lt;&gt;"",1,0))</f>
        <v>1</v>
      </c>
      <c r="P146">
        <f>IF(K146&gt;0,K146,0)</f>
        <v>120</v>
      </c>
      <c r="Q146">
        <f>IF(K146&lt;0,K146,0)</f>
        <v>0</v>
      </c>
      <c r="R14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IFRlong open1.16251.18151.17454328343290Hit Profit-Stop 1.1745</v>
      </c>
    </row>
    <row r="147" spans="2:18" x14ac:dyDescent="0.2">
      <c r="B147" s="8" t="s">
        <v>122</v>
      </c>
      <c r="C147" s="9" t="s">
        <v>30</v>
      </c>
      <c r="D147" s="9" t="s">
        <v>2</v>
      </c>
      <c r="E147" s="9">
        <v>1.3205</v>
      </c>
      <c r="F147" s="9">
        <v>1.302</v>
      </c>
      <c r="G147" s="9">
        <v>1.3320000000000001</v>
      </c>
      <c r="H147" s="10">
        <v>43284</v>
      </c>
      <c r="I147" s="10">
        <v>43290</v>
      </c>
      <c r="J147" s="9" t="s">
        <v>139</v>
      </c>
      <c r="K147" s="11">
        <v>-115</v>
      </c>
      <c r="L147">
        <f>I147-H147</f>
        <v>6</v>
      </c>
      <c r="M147">
        <f>IF(K147&gt;0,1,0)</f>
        <v>0</v>
      </c>
      <c r="N147">
        <f>IF(K147&lt;0,1,0)</f>
        <v>1</v>
      </c>
      <c r="O147">
        <f>IF(K147=0,0,IF(K147&lt;&gt;"",1,0))</f>
        <v>1</v>
      </c>
      <c r="P147">
        <f>IF(K147&gt;0,K147,0)</f>
        <v>0</v>
      </c>
      <c r="Q147">
        <f>IF(K147&lt;0,K147,0)</f>
        <v>-115</v>
      </c>
      <c r="R14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IFRshort open1.32051.3021.3324328443290Stopped out at 1.3320</v>
      </c>
    </row>
    <row r="148" spans="2:18" x14ac:dyDescent="0.2">
      <c r="B148" s="8" t="s">
        <v>53</v>
      </c>
      <c r="C148" s="9" t="s">
        <v>23</v>
      </c>
      <c r="D148" s="9" t="s">
        <v>14</v>
      </c>
      <c r="E148" s="9">
        <v>1.5495000000000001</v>
      </c>
      <c r="F148" s="9">
        <v>1.619</v>
      </c>
      <c r="G148" s="9">
        <v>1.57</v>
      </c>
      <c r="H148" s="10">
        <v>43259</v>
      </c>
      <c r="I148" s="10">
        <v>43291</v>
      </c>
      <c r="J148" s="9" t="s">
        <v>57</v>
      </c>
      <c r="K148" s="11">
        <v>205</v>
      </c>
      <c r="L148">
        <f>I148-H148</f>
        <v>32</v>
      </c>
      <c r="M148">
        <f>IF(K148&gt;0,1,0)</f>
        <v>1</v>
      </c>
      <c r="N148">
        <f>IF(K148&lt;0,1,0)</f>
        <v>0</v>
      </c>
      <c r="O148">
        <f>IF(K148=0,0,IF(K148&lt;&gt;"",1,0))</f>
        <v>1</v>
      </c>
      <c r="P148">
        <f>IF(K148&gt;0,K148,0)</f>
        <v>205</v>
      </c>
      <c r="Q148">
        <f>IF(K148&lt;0,K148,0)</f>
        <v>0</v>
      </c>
      <c r="R14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EUR/AUDANZlong open1.54951.6191.574325943291Hit Profit-Stop 1.5700</v>
      </c>
    </row>
    <row r="149" spans="2:18" x14ac:dyDescent="0.2">
      <c r="B149" s="4" t="s">
        <v>157</v>
      </c>
      <c r="C149" s="5" t="s">
        <v>30</v>
      </c>
      <c r="D149" s="5" t="s">
        <v>2</v>
      </c>
      <c r="E149" s="5">
        <v>110.65</v>
      </c>
      <c r="F149" s="5">
        <v>109.7</v>
      </c>
      <c r="G149" s="5">
        <v>111.05</v>
      </c>
      <c r="H149" s="6">
        <v>43285</v>
      </c>
      <c r="I149" s="6">
        <v>43291</v>
      </c>
      <c r="J149" s="5" t="s">
        <v>174</v>
      </c>
      <c r="K149" s="7">
        <v>-39.999999999999147</v>
      </c>
      <c r="L149">
        <f>I149-H149</f>
        <v>6</v>
      </c>
      <c r="M149">
        <f>IF(K149&gt;0,1,0)</f>
        <v>0</v>
      </c>
      <c r="N149">
        <f>IF(K149&lt;0,1,0)</f>
        <v>1</v>
      </c>
      <c r="O149">
        <f>IF(K149=0,0,IF(K149&lt;&gt;"",1,0))</f>
        <v>1</v>
      </c>
      <c r="P149">
        <f>IF(K149&gt;0,K149,0)</f>
        <v>0</v>
      </c>
      <c r="Q149">
        <f>IF(K149&lt;0,K149,0)</f>
        <v>-39.999999999999147</v>
      </c>
      <c r="R14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IFRshort open110.65109.7111.054328543291Stopped out at 111.05</v>
      </c>
    </row>
    <row r="150" spans="2:18" x14ac:dyDescent="0.2">
      <c r="B150" s="4" t="s">
        <v>82</v>
      </c>
      <c r="C150" s="5" t="s">
        <v>11</v>
      </c>
      <c r="D150" s="5" t="s">
        <v>2</v>
      </c>
      <c r="E150" s="5">
        <v>129</v>
      </c>
      <c r="F150" s="5">
        <v>124.62</v>
      </c>
      <c r="G150" s="5">
        <v>130.87</v>
      </c>
      <c r="H150" s="6">
        <v>43262</v>
      </c>
      <c r="I150" s="6">
        <v>43292</v>
      </c>
      <c r="J150" s="5" t="s">
        <v>85</v>
      </c>
      <c r="K150" s="7">
        <v>-187</v>
      </c>
      <c r="L150">
        <f>I150-H150</f>
        <v>30</v>
      </c>
      <c r="M150">
        <f>IF(K150&gt;0,1,0)</f>
        <v>0</v>
      </c>
      <c r="N150">
        <f>IF(K150&lt;0,1,0)</f>
        <v>1</v>
      </c>
      <c r="O150">
        <f>IF(K150=0,0,IF(K150&lt;&gt;"",1,0))</f>
        <v>1</v>
      </c>
      <c r="P150">
        <f>IF(K150&gt;0,K150,0)</f>
        <v>0</v>
      </c>
      <c r="Q150">
        <f>IF(K150&lt;0,K150,0)</f>
        <v>-187</v>
      </c>
      <c r="R15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EUR/JPYBARCLAYSshort open129124.62130.874326243292Stopped out at 130.87</v>
      </c>
    </row>
    <row r="151" spans="2:18" x14ac:dyDescent="0.2">
      <c r="B151" s="8" t="s">
        <v>89</v>
      </c>
      <c r="C151" s="9" t="s">
        <v>30</v>
      </c>
      <c r="D151" s="9" t="s">
        <v>14</v>
      </c>
      <c r="E151" s="9">
        <v>1.1719999999999999</v>
      </c>
      <c r="F151" s="9">
        <v>1.1839999999999999</v>
      </c>
      <c r="G151" s="9">
        <v>1.1675</v>
      </c>
      <c r="H151" s="10">
        <v>43292</v>
      </c>
      <c r="I151" s="10">
        <v>43292</v>
      </c>
      <c r="J151" s="9" t="s">
        <v>110</v>
      </c>
      <c r="K151" s="11">
        <v>-45</v>
      </c>
      <c r="L151">
        <f>I151-H151</f>
        <v>0</v>
      </c>
      <c r="M151">
        <f>IF(K151&gt;0,1,0)</f>
        <v>0</v>
      </c>
      <c r="N151">
        <f>IF(K151&lt;0,1,0)</f>
        <v>1</v>
      </c>
      <c r="O151">
        <f>IF(K151=0,0,IF(K151&lt;&gt;"",1,0))</f>
        <v>1</v>
      </c>
      <c r="P151">
        <f>IF(K151&gt;0,K151,0)</f>
        <v>0</v>
      </c>
      <c r="Q151">
        <f>IF(K151&lt;0,K151,0)</f>
        <v>-45</v>
      </c>
      <c r="R15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IFRlong open1.1721.1841.16754329243292Stopped out at 1.1675</v>
      </c>
    </row>
    <row r="152" spans="2:18" x14ac:dyDescent="0.2">
      <c r="B152" s="4" t="s">
        <v>157</v>
      </c>
      <c r="C152" s="5" t="s">
        <v>21</v>
      </c>
      <c r="D152" s="5" t="s">
        <v>2</v>
      </c>
      <c r="E152" s="5">
        <v>110</v>
      </c>
      <c r="F152" s="5">
        <v>105</v>
      </c>
      <c r="G152" s="5">
        <v>112.1</v>
      </c>
      <c r="H152" s="6">
        <v>43245</v>
      </c>
      <c r="I152" s="6">
        <v>43292</v>
      </c>
      <c r="J152" s="5" t="s">
        <v>170</v>
      </c>
      <c r="K152" s="7">
        <v>-210</v>
      </c>
      <c r="L152">
        <f>I152-H152</f>
        <v>47</v>
      </c>
      <c r="M152">
        <f>IF(K152&gt;0,1,0)</f>
        <v>0</v>
      </c>
      <c r="N152">
        <f>IF(K152&lt;0,1,0)</f>
        <v>1</v>
      </c>
      <c r="O152">
        <f>IF(K152=0,0,IF(K152&lt;&gt;"",1,0))</f>
        <v>1</v>
      </c>
      <c r="P152">
        <f>IF(K152&gt;0,K152,0)</f>
        <v>0</v>
      </c>
      <c r="Q152">
        <f>IF(K152&lt;0,K152,0)</f>
        <v>-210</v>
      </c>
      <c r="R15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USD/JPYTD BANKshort open110105112.14324543292Stopped out at 112.10</v>
      </c>
    </row>
    <row r="153" spans="2:18" x14ac:dyDescent="0.2">
      <c r="B153" s="4" t="s">
        <v>60</v>
      </c>
      <c r="C153" s="5" t="s">
        <v>17</v>
      </c>
      <c r="D153" s="5" t="s">
        <v>2</v>
      </c>
      <c r="E153" s="5">
        <v>1.1506000000000001</v>
      </c>
      <c r="F153" s="5">
        <v>1.1200000000000001</v>
      </c>
      <c r="G153" s="5">
        <v>1.1659999999999999</v>
      </c>
      <c r="H153" s="6">
        <v>43273</v>
      </c>
      <c r="I153" s="6">
        <v>43293</v>
      </c>
      <c r="J153" s="5" t="s">
        <v>67</v>
      </c>
      <c r="K153" s="7">
        <v>-154</v>
      </c>
      <c r="L153">
        <f>I153-H153</f>
        <v>20</v>
      </c>
      <c r="M153">
        <f>IF(K153&gt;0,1,0)</f>
        <v>0</v>
      </c>
      <c r="N153">
        <f>IF(K153&lt;0,1,0)</f>
        <v>1</v>
      </c>
      <c r="O153">
        <f>IF(K153=0,0,IF(K153&lt;&gt;"",1,0))</f>
        <v>1</v>
      </c>
      <c r="P153">
        <f>IF(K153&gt;0,K153,0)</f>
        <v>0</v>
      </c>
      <c r="Q153">
        <f>IF(K153&lt;0,K153,0)</f>
        <v>-154</v>
      </c>
      <c r="R15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EUR/CHFMORGAN STANLEYshort open1.15061.121.1664327343293Stopped out at 1.1660</v>
      </c>
    </row>
    <row r="154" spans="2:18" x14ac:dyDescent="0.2">
      <c r="B154" s="22" t="s">
        <v>111</v>
      </c>
      <c r="C154" s="23" t="s">
        <v>61</v>
      </c>
      <c r="D154" s="23" t="s">
        <v>2</v>
      </c>
      <c r="E154" s="23">
        <v>1.738</v>
      </c>
      <c r="F154" s="23">
        <v>1.7</v>
      </c>
      <c r="G154" s="23">
        <v>1.7379</v>
      </c>
      <c r="H154" s="24">
        <v>43280</v>
      </c>
      <c r="I154" s="24">
        <v>43293</v>
      </c>
      <c r="J154" s="23" t="s">
        <v>185</v>
      </c>
      <c r="K154" s="25">
        <v>0.99999999999988987</v>
      </c>
      <c r="L154">
        <f>I154-H154</f>
        <v>13</v>
      </c>
      <c r="M154">
        <f>IF(K154&gt;0,1,0)</f>
        <v>1</v>
      </c>
      <c r="N154">
        <f>IF(K154&lt;0,1,0)</f>
        <v>0</v>
      </c>
      <c r="O154">
        <f>IF(K154=0,0,IF(K154&lt;&gt;"",1,0))</f>
        <v>1</v>
      </c>
      <c r="P154">
        <f>IF(K154&gt;0,K154,0)</f>
        <v>0.99999999999988987</v>
      </c>
      <c r="Q154">
        <f>IF(K154&lt;0,K154,0)</f>
        <v>0</v>
      </c>
      <c r="R15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GBP/CADNOMURAshort open1.7381.71.73794328043293Closed at market at 1.7379</v>
      </c>
    </row>
    <row r="155" spans="2:18" x14ac:dyDescent="0.2">
      <c r="B155" t="s">
        <v>122</v>
      </c>
      <c r="C155" t="s">
        <v>30</v>
      </c>
      <c r="D155" t="s">
        <v>2</v>
      </c>
      <c r="E155">
        <v>1.3172999999999999</v>
      </c>
      <c r="F155">
        <v>1.3055000000000001</v>
      </c>
      <c r="G155">
        <v>1.3265</v>
      </c>
      <c r="H155" s="26">
        <v>43294</v>
      </c>
      <c r="I155" s="26">
        <v>43297</v>
      </c>
      <c r="J155" t="s">
        <v>219</v>
      </c>
      <c r="K155">
        <v>-92</v>
      </c>
      <c r="L155">
        <f>I155-H155</f>
        <v>3</v>
      </c>
      <c r="M155">
        <f>IF(K155&gt;0,1,0)</f>
        <v>0</v>
      </c>
      <c r="N155">
        <f>IF(K155&lt;0,1,0)</f>
        <v>1</v>
      </c>
      <c r="O155">
        <f>IF(K155=0,0,IF(K155&lt;&gt;"",1,0))</f>
        <v>1</v>
      </c>
      <c r="P155">
        <f>IF(K155&gt;0,K155,0)</f>
        <v>0</v>
      </c>
      <c r="Q155">
        <f>IF(K155&lt;0,K155,0)</f>
        <v>-92</v>
      </c>
      <c r="R15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IFRshort open1.31731.30551.32654329443297Stopped out at 1.3265</v>
      </c>
    </row>
    <row r="156" spans="2:18" x14ac:dyDescent="0.2">
      <c r="B156" t="s">
        <v>89</v>
      </c>
      <c r="C156" t="s">
        <v>30</v>
      </c>
      <c r="D156" t="s">
        <v>2</v>
      </c>
      <c r="E156">
        <v>1.1695</v>
      </c>
      <c r="F156">
        <v>1.1585000000000001</v>
      </c>
      <c r="G156">
        <v>1.1745000000000001</v>
      </c>
      <c r="H156" s="26">
        <v>43293</v>
      </c>
      <c r="I156" s="26">
        <v>43298</v>
      </c>
      <c r="J156" t="s">
        <v>218</v>
      </c>
      <c r="K156">
        <v>-26</v>
      </c>
      <c r="L156">
        <f>I156-H156</f>
        <v>5</v>
      </c>
      <c r="M156">
        <f>IF(K156&gt;0,1,0)</f>
        <v>0</v>
      </c>
      <c r="N156">
        <f>IF(K156&lt;0,1,0)</f>
        <v>1</v>
      </c>
      <c r="O156">
        <f>IF(K156=0,0,IF(K156&lt;&gt;"",1,0))</f>
        <v>1</v>
      </c>
      <c r="P156">
        <f>IF(K156&gt;0,K156,0)</f>
        <v>0</v>
      </c>
      <c r="Q156">
        <f>IF(K156&lt;0,K156,0)</f>
        <v>-26</v>
      </c>
      <c r="R15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IFRshort open1.16951.15851.17454329343298Closed at market at 1.1721</v>
      </c>
    </row>
    <row r="157" spans="2:18" x14ac:dyDescent="0.2">
      <c r="B157" t="s">
        <v>89</v>
      </c>
      <c r="C157" t="s">
        <v>30</v>
      </c>
      <c r="D157" t="s">
        <v>2</v>
      </c>
      <c r="E157">
        <v>1.165</v>
      </c>
      <c r="F157">
        <v>0</v>
      </c>
      <c r="G157">
        <v>1.175</v>
      </c>
      <c r="H157" s="26">
        <v>43299</v>
      </c>
      <c r="I157" s="26">
        <v>43300</v>
      </c>
      <c r="J157" t="s">
        <v>216</v>
      </c>
      <c r="K157">
        <v>1</v>
      </c>
      <c r="L157">
        <f>I157-H157</f>
        <v>1</v>
      </c>
      <c r="M157">
        <f>IF(K157&gt;0,1,0)</f>
        <v>1</v>
      </c>
      <c r="N157">
        <f>IF(K157&lt;0,1,0)</f>
        <v>0</v>
      </c>
      <c r="O157">
        <f>IF(K157=0,0,IF(K157&lt;&gt;"",1,0))</f>
        <v>1</v>
      </c>
      <c r="P157">
        <f>IF(K157&gt;0,K157,0)</f>
        <v>1</v>
      </c>
      <c r="Q157">
        <f>IF(K157&lt;0,K157,0)</f>
        <v>0</v>
      </c>
      <c r="R15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IFRshort open1.16501.1754329943300Closed at market at 1.1649</v>
      </c>
    </row>
    <row r="158" spans="2:18" x14ac:dyDescent="0.2">
      <c r="B158" t="s">
        <v>157</v>
      </c>
      <c r="C158" t="s">
        <v>1</v>
      </c>
      <c r="D158" t="s">
        <v>14</v>
      </c>
      <c r="E158">
        <v>112.32</v>
      </c>
      <c r="F158">
        <v>114.25</v>
      </c>
      <c r="G158">
        <v>112.42</v>
      </c>
      <c r="H158" s="26">
        <v>43297</v>
      </c>
      <c r="I158" s="26">
        <v>43300</v>
      </c>
      <c r="J158" t="s">
        <v>217</v>
      </c>
      <c r="K158">
        <v>10</v>
      </c>
      <c r="L158">
        <f>I158-H158</f>
        <v>3</v>
      </c>
      <c r="M158">
        <f>IF(K158&gt;0,1,0)</f>
        <v>1</v>
      </c>
      <c r="N158">
        <f>IF(K158&lt;0,1,0)</f>
        <v>0</v>
      </c>
      <c r="O158">
        <f>IF(K158=0,0,IF(K158&lt;&gt;"",1,0))</f>
        <v>1</v>
      </c>
      <c r="P158">
        <f>IF(K158&gt;0,K158,0)</f>
        <v>10</v>
      </c>
      <c r="Q158">
        <f>IF(K158&lt;0,K158,0)</f>
        <v>0</v>
      </c>
      <c r="R15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USD/JPYCITIlong open112.32114.25112.424329743300Hit Profit-Stop 112.42</v>
      </c>
    </row>
    <row r="159" spans="2:18" x14ac:dyDescent="0.2">
      <c r="B159" t="s">
        <v>157</v>
      </c>
      <c r="C159" t="s">
        <v>152</v>
      </c>
      <c r="D159" t="s">
        <v>14</v>
      </c>
      <c r="E159">
        <v>112.32</v>
      </c>
      <c r="F159">
        <v>115</v>
      </c>
      <c r="G159">
        <v>111.5</v>
      </c>
      <c r="H159" s="26">
        <v>43297</v>
      </c>
      <c r="I159" s="26">
        <v>43301</v>
      </c>
      <c r="J159" t="s">
        <v>215</v>
      </c>
      <c r="K159">
        <v>-82</v>
      </c>
      <c r="L159">
        <f>I159-H159</f>
        <v>4</v>
      </c>
      <c r="M159">
        <f>IF(K159&gt;0,1,0)</f>
        <v>0</v>
      </c>
      <c r="N159">
        <f>IF(K159&lt;0,1,0)</f>
        <v>1</v>
      </c>
      <c r="O159">
        <f>IF(K159=0,0,IF(K159&lt;&gt;"",1,0))</f>
        <v>1</v>
      </c>
      <c r="P159">
        <f>IF(K159&gt;0,K159,0)</f>
        <v>0</v>
      </c>
      <c r="Q159">
        <f>IF(K159&lt;0,K159,0)</f>
        <v>-82</v>
      </c>
      <c r="R15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USD/JPYGOLDMAN SACHSlong open112.32115111.54329743301Stopped out at 111.50</v>
      </c>
    </row>
    <row r="160" spans="2:18" x14ac:dyDescent="0.2">
      <c r="B160" t="s">
        <v>157</v>
      </c>
      <c r="C160" t="s">
        <v>28</v>
      </c>
      <c r="D160" t="s">
        <v>14</v>
      </c>
      <c r="E160">
        <v>112.28</v>
      </c>
      <c r="F160">
        <v>113.4</v>
      </c>
      <c r="G160">
        <v>111.5</v>
      </c>
      <c r="H160" s="26">
        <v>43293</v>
      </c>
      <c r="I160" s="26">
        <v>43301</v>
      </c>
      <c r="J160" t="s">
        <v>234</v>
      </c>
      <c r="K160">
        <v>-78</v>
      </c>
      <c r="L160">
        <f>I160-H160</f>
        <v>8</v>
      </c>
      <c r="M160">
        <f>IF(K160&gt;0,1,0)</f>
        <v>0</v>
      </c>
      <c r="N160">
        <f>IF(K160&lt;0,1,0)</f>
        <v>1</v>
      </c>
      <c r="O160">
        <f>IF(K160=0,0,IF(K160&lt;&gt;"",1,0))</f>
        <v>1</v>
      </c>
      <c r="P160">
        <f>IF(K160&gt;0,K160,0)</f>
        <v>0</v>
      </c>
      <c r="Q160">
        <f>IF(K160&lt;0,K160,0)</f>
        <v>-78</v>
      </c>
      <c r="R16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USD/JPYUOBlong open112.28113.4111.54329343301Stopped out at 111.50 (S/T)</v>
      </c>
    </row>
    <row r="161" spans="2:18" x14ac:dyDescent="0.2">
      <c r="B161" t="s">
        <v>89</v>
      </c>
      <c r="C161" t="s">
        <v>30</v>
      </c>
      <c r="D161" t="s">
        <v>2</v>
      </c>
      <c r="E161">
        <v>1.1675</v>
      </c>
      <c r="F161">
        <v>1.151</v>
      </c>
      <c r="G161">
        <v>1.175</v>
      </c>
      <c r="H161" s="26">
        <v>43300</v>
      </c>
      <c r="I161" s="26">
        <v>43304</v>
      </c>
      <c r="J161" t="s">
        <v>232</v>
      </c>
      <c r="K161">
        <v>-75</v>
      </c>
      <c r="L161">
        <f>I161-H161</f>
        <v>4</v>
      </c>
      <c r="M161">
        <f>IF(K161&gt;0,1,0)</f>
        <v>0</v>
      </c>
      <c r="N161">
        <f>IF(K161&lt;0,1,0)</f>
        <v>1</v>
      </c>
      <c r="O161">
        <f>IF(K161=0,0,IF(K161&lt;&gt;"",1,0))</f>
        <v>1</v>
      </c>
      <c r="P161">
        <f>IF(K161&gt;0,K161,0)</f>
        <v>0</v>
      </c>
      <c r="Q161">
        <f>IF(K161&lt;0,K161,0)</f>
        <v>-75</v>
      </c>
      <c r="R16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IFRshort open1.16751.1511.1754330043304Stopped out at 1.1750</v>
      </c>
    </row>
    <row r="162" spans="2:18" x14ac:dyDescent="0.2">
      <c r="B162" t="s">
        <v>157</v>
      </c>
      <c r="C162" t="s">
        <v>30</v>
      </c>
      <c r="D162" t="s">
        <v>14</v>
      </c>
      <c r="E162">
        <v>111.4</v>
      </c>
      <c r="F162">
        <v>112.9</v>
      </c>
      <c r="G162">
        <v>110.89</v>
      </c>
      <c r="H162" s="26">
        <v>43300</v>
      </c>
      <c r="I162" s="26">
        <v>43304</v>
      </c>
      <c r="J162" t="s">
        <v>233</v>
      </c>
      <c r="K162">
        <v>-51</v>
      </c>
      <c r="L162">
        <f>I162-H162</f>
        <v>4</v>
      </c>
      <c r="M162">
        <f>IF(K162&gt;0,1,0)</f>
        <v>0</v>
      </c>
      <c r="N162">
        <f>IF(K162&lt;0,1,0)</f>
        <v>1</v>
      </c>
      <c r="O162">
        <f>IF(K162=0,0,IF(K162&lt;&gt;"",1,0))</f>
        <v>1</v>
      </c>
      <c r="P162">
        <f>IF(K162&gt;0,K162,0)</f>
        <v>0</v>
      </c>
      <c r="Q162">
        <f>IF(K162&lt;0,K162,0)</f>
        <v>-51</v>
      </c>
      <c r="R16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IFRlong open111.4112.9110.894330043304Stopped out at 110.89</v>
      </c>
    </row>
    <row r="163" spans="2:18" x14ac:dyDescent="0.2">
      <c r="B163" t="s">
        <v>20</v>
      </c>
      <c r="C163" t="s">
        <v>1</v>
      </c>
      <c r="D163" t="s">
        <v>2</v>
      </c>
      <c r="E163">
        <v>1.0891999999999999</v>
      </c>
      <c r="F163">
        <v>1.0649999999999999</v>
      </c>
      <c r="G163">
        <v>1.101</v>
      </c>
      <c r="H163" s="26">
        <v>43304</v>
      </c>
      <c r="I163" s="26">
        <v>43308</v>
      </c>
      <c r="J163" t="s">
        <v>231</v>
      </c>
      <c r="K163">
        <v>1</v>
      </c>
      <c r="L163">
        <f>I163-H163</f>
        <v>4</v>
      </c>
      <c r="M163">
        <f>IF(K163&gt;0,1,0)</f>
        <v>1</v>
      </c>
      <c r="N163">
        <f>IF(K163&lt;0,1,0)</f>
        <v>0</v>
      </c>
      <c r="O163">
        <f>IF(K163=0,0,IF(K163&lt;&gt;"",1,0))</f>
        <v>1</v>
      </c>
      <c r="P163">
        <f>IF(K163&gt;0,K163,0)</f>
        <v>1</v>
      </c>
      <c r="Q163">
        <f>IF(K163&lt;0,K163,0)</f>
        <v>0</v>
      </c>
      <c r="R16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AUD/NZDCITIshort open1.08921.0651.1014330443308Closed at market at 1.0891</v>
      </c>
    </row>
    <row r="164" spans="2:18" x14ac:dyDescent="0.2">
      <c r="B164" t="s">
        <v>68</v>
      </c>
      <c r="C164" t="s">
        <v>30</v>
      </c>
      <c r="D164" t="s">
        <v>2</v>
      </c>
      <c r="E164">
        <v>0.89270000000000005</v>
      </c>
      <c r="F164">
        <v>0.88249999999999995</v>
      </c>
      <c r="G164">
        <v>0.89149999999999996</v>
      </c>
      <c r="H164" s="26">
        <v>43301</v>
      </c>
      <c r="I164" s="26">
        <v>43311</v>
      </c>
      <c r="J164" t="s">
        <v>229</v>
      </c>
      <c r="K164">
        <v>12</v>
      </c>
      <c r="L164">
        <f>I164-H164</f>
        <v>10</v>
      </c>
      <c r="M164">
        <f>IF(K164&gt;0,1,0)</f>
        <v>1</v>
      </c>
      <c r="N164">
        <f>IF(K164&lt;0,1,0)</f>
        <v>0</v>
      </c>
      <c r="O164">
        <f>IF(K164=0,0,IF(K164&lt;&gt;"",1,0))</f>
        <v>1</v>
      </c>
      <c r="P164">
        <f>IF(K164&gt;0,K164,0)</f>
        <v>12</v>
      </c>
      <c r="Q164">
        <f>IF(K164&lt;0,K164,0)</f>
        <v>0</v>
      </c>
      <c r="R16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EUR/GBPTHOMSON REUTERS IFRshort open0.89270.88250.89154330143311Hit Profit-Stop 0.8915</v>
      </c>
    </row>
    <row r="165" spans="2:18" x14ac:dyDescent="0.2">
      <c r="B165" t="s">
        <v>89</v>
      </c>
      <c r="C165" t="s">
        <v>30</v>
      </c>
      <c r="D165" t="s">
        <v>2</v>
      </c>
      <c r="E165">
        <v>1.1695</v>
      </c>
      <c r="F165">
        <v>1.1585000000000001</v>
      </c>
      <c r="G165">
        <v>1.1695</v>
      </c>
      <c r="H165" s="26">
        <v>43305</v>
      </c>
      <c r="I165" s="26">
        <v>43311</v>
      </c>
      <c r="J165" t="s">
        <v>230</v>
      </c>
      <c r="K165">
        <v>0</v>
      </c>
      <c r="L165">
        <f>I165-H165</f>
        <v>6</v>
      </c>
      <c r="M165">
        <f>IF(K165&gt;0,1,0)</f>
        <v>0</v>
      </c>
      <c r="N165">
        <f>IF(K165&lt;0,1,0)</f>
        <v>0</v>
      </c>
      <c r="O165">
        <f>IF(K165=0,0,IF(K165&lt;&gt;"",1,0))</f>
        <v>0</v>
      </c>
      <c r="P165">
        <f>IF(K165&gt;0,K165,0)</f>
        <v>0</v>
      </c>
      <c r="Q165">
        <f>IF(K165&lt;0,K165,0)</f>
        <v>0</v>
      </c>
      <c r="R16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IFRshort open1.16951.15851.16954330543311Closed at 1.1695</v>
      </c>
    </row>
    <row r="166" spans="2:18" x14ac:dyDescent="0.2">
      <c r="B166" t="s">
        <v>155</v>
      </c>
      <c r="C166" t="s">
        <v>17</v>
      </c>
      <c r="D166" t="s">
        <v>2</v>
      </c>
      <c r="E166">
        <v>0.99250000000000005</v>
      </c>
      <c r="F166">
        <v>0.96</v>
      </c>
      <c r="G166">
        <v>0.99050000000000005</v>
      </c>
      <c r="H166" s="26">
        <v>43304</v>
      </c>
      <c r="I166" s="26">
        <v>43312</v>
      </c>
      <c r="J166" t="s">
        <v>226</v>
      </c>
      <c r="K166">
        <v>20</v>
      </c>
      <c r="L166">
        <f>I166-H166</f>
        <v>8</v>
      </c>
      <c r="M166">
        <f>IF(K166&gt;0,1,0)</f>
        <v>1</v>
      </c>
      <c r="N166">
        <f>IF(K166&lt;0,1,0)</f>
        <v>0</v>
      </c>
      <c r="O166">
        <f>IF(K166=0,0,IF(K166&lt;&gt;"",1,0))</f>
        <v>1</v>
      </c>
      <c r="P166">
        <f>IF(K166&gt;0,K166,0)</f>
        <v>20</v>
      </c>
      <c r="Q166">
        <f>IF(K166&lt;0,K166,0)</f>
        <v>0</v>
      </c>
      <c r="R16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USD/CHFMORGAN STANLEYshort open0.99250.960.99054330443312Hit Profit-Stop 0.9905</v>
      </c>
    </row>
    <row r="167" spans="2:18" x14ac:dyDescent="0.2">
      <c r="B167" t="s">
        <v>82</v>
      </c>
      <c r="C167" t="s">
        <v>63</v>
      </c>
      <c r="D167" t="s">
        <v>2</v>
      </c>
      <c r="E167">
        <v>131.44</v>
      </c>
      <c r="F167">
        <v>127</v>
      </c>
      <c r="G167">
        <v>131.35</v>
      </c>
      <c r="H167" s="26">
        <v>43299</v>
      </c>
      <c r="I167" s="26">
        <v>43312</v>
      </c>
      <c r="J167" t="s">
        <v>227</v>
      </c>
      <c r="K167">
        <v>55</v>
      </c>
      <c r="L167">
        <f>I167-H167</f>
        <v>13</v>
      </c>
      <c r="M167">
        <f>IF(K167&gt;0,1,0)</f>
        <v>1</v>
      </c>
      <c r="N167">
        <f>IF(K167&lt;0,1,0)</f>
        <v>0</v>
      </c>
      <c r="O167">
        <f>IF(K167=0,0,IF(K167&lt;&gt;"",1,0))</f>
        <v>1</v>
      </c>
      <c r="P167">
        <f>IF(K167&gt;0,K167,0)</f>
        <v>55</v>
      </c>
      <c r="Q167">
        <f>IF(K167&lt;0,K167,0)</f>
        <v>0</v>
      </c>
      <c r="R16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EUR/JPYBNP PARIBASshort open131.44127131.354329943312Closed at market at 130.89</v>
      </c>
    </row>
    <row r="168" spans="2:18" x14ac:dyDescent="0.2">
      <c r="B168" t="s">
        <v>157</v>
      </c>
      <c r="C168" t="s">
        <v>30</v>
      </c>
      <c r="D168" t="s">
        <v>2</v>
      </c>
      <c r="E168">
        <v>110.99</v>
      </c>
      <c r="F168">
        <v>109.5</v>
      </c>
      <c r="G168">
        <v>111.6</v>
      </c>
      <c r="H168" s="26">
        <v>43307</v>
      </c>
      <c r="I168" s="26">
        <v>43312</v>
      </c>
      <c r="J168" t="s">
        <v>228</v>
      </c>
      <c r="K168">
        <v>-61</v>
      </c>
      <c r="L168">
        <f>I168-H168</f>
        <v>5</v>
      </c>
      <c r="M168">
        <f>IF(K168&gt;0,1,0)</f>
        <v>0</v>
      </c>
      <c r="N168">
        <f>IF(K168&lt;0,1,0)</f>
        <v>1</v>
      </c>
      <c r="O168">
        <f>IF(K168=0,0,IF(K168&lt;&gt;"",1,0))</f>
        <v>1</v>
      </c>
      <c r="P168">
        <f>IF(K168&gt;0,K168,0)</f>
        <v>0</v>
      </c>
      <c r="Q168">
        <f>IF(K168&lt;0,K168,0)</f>
        <v>-61</v>
      </c>
      <c r="R16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IFRshort open110.99109.5111.64330743312Stopped out at 111.60</v>
      </c>
    </row>
    <row r="169" spans="2:18" x14ac:dyDescent="0.2">
      <c r="B169" t="s">
        <v>122</v>
      </c>
      <c r="C169" t="s">
        <v>11</v>
      </c>
      <c r="D169" t="s">
        <v>2</v>
      </c>
      <c r="E169">
        <v>1.3128</v>
      </c>
      <c r="F169">
        <v>1.2809999999999999</v>
      </c>
      <c r="G169">
        <v>1.31</v>
      </c>
      <c r="H169" s="26">
        <v>43311</v>
      </c>
      <c r="I169" s="26">
        <v>43314</v>
      </c>
      <c r="J169" t="s">
        <v>225</v>
      </c>
      <c r="K169">
        <v>28</v>
      </c>
      <c r="L169">
        <f>I169-H169</f>
        <v>3</v>
      </c>
      <c r="M169">
        <f>IF(K169&gt;0,1,0)</f>
        <v>1</v>
      </c>
      <c r="N169">
        <f>IF(K169&lt;0,1,0)</f>
        <v>0</v>
      </c>
      <c r="O169">
        <f>IF(K169=0,0,IF(K169&lt;&gt;"",1,0))</f>
        <v>1</v>
      </c>
      <c r="P169">
        <f>IF(K169&gt;0,K169,0)</f>
        <v>28</v>
      </c>
      <c r="Q169">
        <f>IF(K169&lt;0,K169,0)</f>
        <v>0</v>
      </c>
      <c r="R16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GBP/USDBARCLAYSshort open1.31281.2811.314331143314Hit Profit-Stop 1.3100</v>
      </c>
    </row>
    <row r="170" spans="2:18" x14ac:dyDescent="0.2">
      <c r="B170" t="s">
        <v>58</v>
      </c>
      <c r="C170" t="s">
        <v>152</v>
      </c>
      <c r="D170" t="s">
        <v>2</v>
      </c>
      <c r="E170">
        <v>1.5165999999999999</v>
      </c>
      <c r="F170">
        <v>1.4987999999999999</v>
      </c>
      <c r="G170">
        <v>1.5149999999999999</v>
      </c>
      <c r="H170" s="26">
        <v>43313</v>
      </c>
      <c r="I170" s="26">
        <v>43319</v>
      </c>
      <c r="J170" t="s">
        <v>245</v>
      </c>
      <c r="K170">
        <v>105</v>
      </c>
      <c r="L170">
        <f>I170-H170</f>
        <v>6</v>
      </c>
      <c r="M170">
        <f>IF(K170&gt;0,1,0)</f>
        <v>1</v>
      </c>
      <c r="N170">
        <f>IF(K170&lt;0,1,0)</f>
        <v>0</v>
      </c>
      <c r="O170">
        <f>IF(K170=0,0,IF(K170&lt;&gt;"",1,0))</f>
        <v>1</v>
      </c>
      <c r="P170">
        <f>IF(K170&gt;0,K170,0)</f>
        <v>105</v>
      </c>
      <c r="Q170">
        <f>IF(K170&lt;0,K170,0)</f>
        <v>0</v>
      </c>
      <c r="R17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EUR/CADGOLDMAN SACHSshort open1.51661.49881.5154331343319Closed at market at 1.5061</v>
      </c>
    </row>
    <row r="171" spans="2:18" x14ac:dyDescent="0.2">
      <c r="B171" t="s">
        <v>68</v>
      </c>
      <c r="C171" t="s">
        <v>72</v>
      </c>
      <c r="D171" t="s">
        <v>2</v>
      </c>
      <c r="E171">
        <v>0.89</v>
      </c>
      <c r="F171">
        <v>0.875</v>
      </c>
      <c r="G171">
        <v>0.9</v>
      </c>
      <c r="H171" s="26">
        <v>43292</v>
      </c>
      <c r="I171" s="26">
        <v>43320</v>
      </c>
      <c r="J171" t="s">
        <v>244</v>
      </c>
      <c r="K171">
        <v>-100</v>
      </c>
      <c r="L171">
        <f>I171-H171</f>
        <v>28</v>
      </c>
      <c r="M171">
        <f>IF(K171&gt;0,1,0)</f>
        <v>0</v>
      </c>
      <c r="N171">
        <f>IF(K171&lt;0,1,0)</f>
        <v>1</v>
      </c>
      <c r="O171">
        <f>IF(K171=0,0,IF(K171&lt;&gt;"",1,0))</f>
        <v>1</v>
      </c>
      <c r="P171">
        <f>IF(K171&gt;0,K171,0)</f>
        <v>0</v>
      </c>
      <c r="Q171">
        <f>IF(K171&lt;0,K171,0)</f>
        <v>-100</v>
      </c>
      <c r="R17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EUR/GBPCREDIT SUISSEshort open0.890.8750.94329243320Stopped out at 0.9000</v>
      </c>
    </row>
    <row r="172" spans="2:18" x14ac:dyDescent="0.2">
      <c r="B172" t="s">
        <v>113</v>
      </c>
      <c r="C172" t="s">
        <v>246</v>
      </c>
      <c r="D172" t="s">
        <v>14</v>
      </c>
      <c r="E172">
        <v>1.3149999999999999</v>
      </c>
      <c r="F172">
        <v>1.385</v>
      </c>
      <c r="G172">
        <v>1.278</v>
      </c>
      <c r="H172" s="26">
        <v>43256</v>
      </c>
      <c r="I172" s="26">
        <v>43321</v>
      </c>
      <c r="J172" t="s">
        <v>243</v>
      </c>
      <c r="K172">
        <v>-370</v>
      </c>
      <c r="L172">
        <f>I172-H172</f>
        <v>65</v>
      </c>
      <c r="M172">
        <f>IF(K172&gt;0,1,0)</f>
        <v>0</v>
      </c>
      <c r="N172">
        <f>IF(K172&lt;0,1,0)</f>
        <v>1</v>
      </c>
      <c r="O172">
        <f>IF(K172=0,0,IF(K172&lt;&gt;"",1,0))</f>
        <v>1</v>
      </c>
      <c r="P172">
        <f>IF(K172&gt;0,K172,0)</f>
        <v>0</v>
      </c>
      <c r="Q172">
        <f>IF(K172&lt;0,K172,0)</f>
        <v>-370</v>
      </c>
      <c r="R17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GBP/CHFCRÉDIT AGRICOLElong open1.3151.3851.2784325643321Stopped out at 1.2780</v>
      </c>
    </row>
    <row r="173" spans="2:18" x14ac:dyDescent="0.2">
      <c r="B173" t="s">
        <v>8</v>
      </c>
      <c r="C173" t="s">
        <v>17</v>
      </c>
      <c r="D173" t="s">
        <v>2</v>
      </c>
      <c r="E173">
        <v>82.33</v>
      </c>
      <c r="F173">
        <v>79</v>
      </c>
      <c r="G173">
        <v>81.3</v>
      </c>
      <c r="H173" s="26">
        <v>43318</v>
      </c>
      <c r="I173" s="26">
        <v>43322</v>
      </c>
      <c r="J173" t="s">
        <v>238</v>
      </c>
      <c r="K173">
        <v>160</v>
      </c>
      <c r="L173">
        <f>I173-H173</f>
        <v>4</v>
      </c>
      <c r="M173">
        <f>IF(K173&gt;0,1,0)</f>
        <v>1</v>
      </c>
      <c r="N173">
        <f>IF(K173&lt;0,1,0)</f>
        <v>0</v>
      </c>
      <c r="O173">
        <f>IF(K173=0,0,IF(K173&lt;&gt;"",1,0))</f>
        <v>1</v>
      </c>
      <c r="P173">
        <f>IF(K173&gt;0,K173,0)</f>
        <v>160</v>
      </c>
      <c r="Q173">
        <f>IF(K173&lt;0,K173,0)</f>
        <v>0</v>
      </c>
      <c r="R17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AUD/JPYMORGAN STANLEYshort open82.337981.34331843322Closed at market at 80.73</v>
      </c>
    </row>
    <row r="174" spans="2:18" x14ac:dyDescent="0.2">
      <c r="B174" t="s">
        <v>122</v>
      </c>
      <c r="C174" t="s">
        <v>1</v>
      </c>
      <c r="D174" t="s">
        <v>25</v>
      </c>
      <c r="E174">
        <v>1.3049999999999999</v>
      </c>
      <c r="F174">
        <v>1.27</v>
      </c>
      <c r="G174">
        <v>1.3149999999999999</v>
      </c>
      <c r="H174" s="26">
        <v>43318</v>
      </c>
      <c r="I174" s="26">
        <v>43322</v>
      </c>
      <c r="J174" t="s">
        <v>26</v>
      </c>
      <c r="K174">
        <v>0</v>
      </c>
      <c r="L174">
        <f>I174-H174</f>
        <v>4</v>
      </c>
      <c r="M174">
        <f>IF(K174&gt;0,1,0)</f>
        <v>0</v>
      </c>
      <c r="N174">
        <f>IF(K174&lt;0,1,0)</f>
        <v>0</v>
      </c>
      <c r="O174">
        <f>IF(K174=0,0,IF(K174&lt;&gt;"",1,0))</f>
        <v>0</v>
      </c>
      <c r="P174">
        <f>IF(K174&gt;0,K174,0)</f>
        <v>0</v>
      </c>
      <c r="Q174">
        <f>IF(K174&lt;0,K174,0)</f>
        <v>0</v>
      </c>
      <c r="R17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GBP/USDCITIshort limit1.3051.271.3154331843322Canceled</v>
      </c>
    </row>
    <row r="175" spans="2:18" x14ac:dyDescent="0.2">
      <c r="B175" t="s">
        <v>68</v>
      </c>
      <c r="C175" t="s">
        <v>1</v>
      </c>
      <c r="D175" t="s">
        <v>14</v>
      </c>
      <c r="E175">
        <v>0.89290000000000003</v>
      </c>
      <c r="F175">
        <v>0.92</v>
      </c>
      <c r="G175">
        <v>0.89300000000000002</v>
      </c>
      <c r="H175" s="26">
        <v>43318</v>
      </c>
      <c r="I175" s="26">
        <v>43322</v>
      </c>
      <c r="J175" t="s">
        <v>239</v>
      </c>
      <c r="K175">
        <v>1</v>
      </c>
      <c r="L175">
        <f>I175-H175</f>
        <v>4</v>
      </c>
      <c r="M175">
        <f>IF(K175&gt;0,1,0)</f>
        <v>1</v>
      </c>
      <c r="N175">
        <f>IF(K175&lt;0,1,0)</f>
        <v>0</v>
      </c>
      <c r="O175">
        <f>IF(K175=0,0,IF(K175&lt;&gt;"",1,0))</f>
        <v>1</v>
      </c>
      <c r="P175">
        <f>IF(K175&gt;0,K175,0)</f>
        <v>1</v>
      </c>
      <c r="Q175">
        <f>IF(K175&lt;0,K175,0)</f>
        <v>0</v>
      </c>
      <c r="R17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EUR/GBPCITIlong open0.89290.920.8934331843322Hit Profit-Stop 0.8930</v>
      </c>
    </row>
    <row r="176" spans="2:18" x14ac:dyDescent="0.2">
      <c r="B176" t="s">
        <v>20</v>
      </c>
      <c r="C176" t="s">
        <v>246</v>
      </c>
      <c r="D176" t="s">
        <v>37</v>
      </c>
      <c r="E176">
        <v>1.0936999999999999</v>
      </c>
      <c r="F176">
        <v>1.1200000000000001</v>
      </c>
      <c r="G176">
        <v>1.0820000000000001</v>
      </c>
      <c r="H176" s="26">
        <v>43318</v>
      </c>
      <c r="I176" s="26">
        <v>43322</v>
      </c>
      <c r="J176" t="s">
        <v>26</v>
      </c>
      <c r="K176">
        <v>0</v>
      </c>
      <c r="L176">
        <f>I176-H176</f>
        <v>4</v>
      </c>
      <c r="M176">
        <f>IF(K176&gt;0,1,0)</f>
        <v>0</v>
      </c>
      <c r="N176">
        <f>IF(K176&lt;0,1,0)</f>
        <v>0</v>
      </c>
      <c r="O176">
        <f>IF(K176=0,0,IF(K176&lt;&gt;"",1,0))</f>
        <v>0</v>
      </c>
      <c r="P176">
        <f>IF(K176&gt;0,K176,0)</f>
        <v>0</v>
      </c>
      <c r="Q176">
        <f>IF(K176&lt;0,K176,0)</f>
        <v>0</v>
      </c>
      <c r="R17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AUD/NZDCRÉDIT AGRICOLElong limit1.09371.121.0824331843322Canceled</v>
      </c>
    </row>
    <row r="177" spans="2:18" x14ac:dyDescent="0.2">
      <c r="B177" t="s">
        <v>60</v>
      </c>
      <c r="C177" t="s">
        <v>63</v>
      </c>
      <c r="D177" t="s">
        <v>14</v>
      </c>
      <c r="E177">
        <v>1.1544000000000001</v>
      </c>
      <c r="F177">
        <v>1.2</v>
      </c>
      <c r="G177">
        <v>1.1365000000000001</v>
      </c>
      <c r="H177" s="26">
        <v>43283</v>
      </c>
      <c r="I177" s="26">
        <v>43322</v>
      </c>
      <c r="J177" t="s">
        <v>240</v>
      </c>
      <c r="K177">
        <v>-179</v>
      </c>
      <c r="L177">
        <f>I177-H177</f>
        <v>39</v>
      </c>
      <c r="M177">
        <f>IF(K177&gt;0,1,0)</f>
        <v>0</v>
      </c>
      <c r="N177">
        <f>IF(K177&lt;0,1,0)</f>
        <v>1</v>
      </c>
      <c r="O177">
        <f>IF(K177=0,0,IF(K177&lt;&gt;"",1,0))</f>
        <v>1</v>
      </c>
      <c r="P177">
        <f>IF(K177&gt;0,K177,0)</f>
        <v>0</v>
      </c>
      <c r="Q177">
        <f>IF(K177&lt;0,K177,0)</f>
        <v>-179</v>
      </c>
      <c r="R17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EUR/CHFBNP PARIBASlong open1.15441.21.13654328343322Stopped out at 1.1365</v>
      </c>
    </row>
    <row r="178" spans="2:18" x14ac:dyDescent="0.2">
      <c r="B178" t="s">
        <v>89</v>
      </c>
      <c r="C178" t="s">
        <v>17</v>
      </c>
      <c r="D178" t="s">
        <v>14</v>
      </c>
      <c r="E178">
        <v>1.1599999999999999</v>
      </c>
      <c r="F178">
        <v>1.21</v>
      </c>
      <c r="G178">
        <v>1.1499999999999999</v>
      </c>
      <c r="H178" s="26">
        <v>43287</v>
      </c>
      <c r="I178" s="26">
        <v>43322</v>
      </c>
      <c r="J178" t="s">
        <v>241</v>
      </c>
      <c r="K178">
        <v>-100</v>
      </c>
      <c r="L178">
        <f>I178-H178</f>
        <v>35</v>
      </c>
      <c r="M178">
        <f>IF(K178&gt;0,1,0)</f>
        <v>0</v>
      </c>
      <c r="N178">
        <f>IF(K178&lt;0,1,0)</f>
        <v>1</v>
      </c>
      <c r="O178">
        <f>IF(K178=0,0,IF(K178&lt;&gt;"",1,0))</f>
        <v>1</v>
      </c>
      <c r="P178">
        <f>IF(K178&gt;0,K178,0)</f>
        <v>0</v>
      </c>
      <c r="Q178">
        <f>IF(K178&lt;0,K178,0)</f>
        <v>-100</v>
      </c>
      <c r="R17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EUR/USDMORGAN STANLEYlong open1.161.211.154328743322Stopped out at 1.1500</v>
      </c>
    </row>
    <row r="179" spans="2:18" x14ac:dyDescent="0.2">
      <c r="B179" t="s">
        <v>89</v>
      </c>
      <c r="C179" t="s">
        <v>1</v>
      </c>
      <c r="D179" t="s">
        <v>14</v>
      </c>
      <c r="E179">
        <v>1.1639999999999999</v>
      </c>
      <c r="F179">
        <v>1.1850000000000001</v>
      </c>
      <c r="G179">
        <v>1.1485000000000001</v>
      </c>
      <c r="H179" s="26">
        <v>43265</v>
      </c>
      <c r="I179" s="26">
        <v>43322</v>
      </c>
      <c r="J179" t="s">
        <v>242</v>
      </c>
      <c r="K179">
        <v>-155</v>
      </c>
      <c r="L179">
        <f>I179-H179</f>
        <v>57</v>
      </c>
      <c r="M179">
        <f>IF(K179&gt;0,1,0)</f>
        <v>0</v>
      </c>
      <c r="N179">
        <f>IF(K179&lt;0,1,0)</f>
        <v>1</v>
      </c>
      <c r="O179">
        <f>IF(K179=0,0,IF(K179&lt;&gt;"",1,0))</f>
        <v>1</v>
      </c>
      <c r="P179">
        <f>IF(K179&gt;0,K179,0)</f>
        <v>0</v>
      </c>
      <c r="Q179">
        <f>IF(K179&lt;0,K179,0)</f>
        <v>-155</v>
      </c>
      <c r="R17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EUR/USDCITIlong open1.1641.1851.14854326543322Stopped out at 1.1485</v>
      </c>
    </row>
    <row r="180" spans="2:18" x14ac:dyDescent="0.2">
      <c r="B180" t="s">
        <v>68</v>
      </c>
      <c r="C180" t="s">
        <v>30</v>
      </c>
      <c r="D180" t="s">
        <v>2</v>
      </c>
      <c r="E180">
        <v>0.9012</v>
      </c>
      <c r="F180">
        <v>0.89100000000000001</v>
      </c>
      <c r="G180">
        <v>0.89700000000000002</v>
      </c>
      <c r="H180" s="26">
        <v>43321</v>
      </c>
      <c r="I180" s="26">
        <v>43325</v>
      </c>
      <c r="J180" t="s">
        <v>237</v>
      </c>
      <c r="K180">
        <v>70</v>
      </c>
      <c r="L180">
        <f>I180-H180</f>
        <v>4</v>
      </c>
      <c r="M180">
        <f>IF(K180&gt;0,1,0)</f>
        <v>1</v>
      </c>
      <c r="N180">
        <f>IF(K180&lt;0,1,0)</f>
        <v>0</v>
      </c>
      <c r="O180">
        <f>IF(K180=0,0,IF(K180&lt;&gt;"",1,0))</f>
        <v>1</v>
      </c>
      <c r="P180">
        <f>IF(K180&gt;0,K180,0)</f>
        <v>70</v>
      </c>
      <c r="Q180">
        <f>IF(K180&lt;0,K180,0)</f>
        <v>0</v>
      </c>
      <c r="R18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EUR/GBPTHOMSON REUTERS IFRshort open0.90120.8910.8974332143325Closed at market at 0.8942</v>
      </c>
    </row>
    <row r="181" spans="2:18" x14ac:dyDescent="0.2">
      <c r="B181" t="s">
        <v>150</v>
      </c>
      <c r="C181" t="s">
        <v>21</v>
      </c>
      <c r="D181" t="s">
        <v>14</v>
      </c>
      <c r="E181">
        <v>1.3049999999999999</v>
      </c>
      <c r="F181">
        <v>1.35</v>
      </c>
      <c r="G181">
        <v>1.3049999999999999</v>
      </c>
      <c r="H181" s="26">
        <v>43292</v>
      </c>
      <c r="I181" s="26">
        <v>43327</v>
      </c>
      <c r="J181" t="s">
        <v>236</v>
      </c>
      <c r="K181">
        <v>0</v>
      </c>
      <c r="L181">
        <f>I181-H181</f>
        <v>35</v>
      </c>
      <c r="M181">
        <f>IF(K181&gt;0,1,0)</f>
        <v>0</v>
      </c>
      <c r="N181">
        <f>IF(K181&lt;0,1,0)</f>
        <v>0</v>
      </c>
      <c r="O181">
        <f>IF(K181=0,0,IF(K181&lt;&gt;"",1,0))</f>
        <v>0</v>
      </c>
      <c r="P181">
        <f>IF(K181&gt;0,K181,0)</f>
        <v>0</v>
      </c>
      <c r="Q181">
        <f>IF(K181&lt;0,K181,0)</f>
        <v>0</v>
      </c>
      <c r="R18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USD/CADTD BANKlong open1.3051.351.3054329243327Closed at 1.3050</v>
      </c>
    </row>
    <row r="182" spans="2:18" x14ac:dyDescent="0.2">
      <c r="B182" t="s">
        <v>89</v>
      </c>
      <c r="C182" t="s">
        <v>1</v>
      </c>
      <c r="D182" t="s">
        <v>2</v>
      </c>
      <c r="E182">
        <v>1.1375999999999999</v>
      </c>
      <c r="F182">
        <v>1.1100000000000001</v>
      </c>
      <c r="G182">
        <v>1.1525000000000001</v>
      </c>
      <c r="H182" s="26">
        <v>43325</v>
      </c>
      <c r="I182" s="26">
        <v>43328</v>
      </c>
      <c r="J182" t="s">
        <v>235</v>
      </c>
      <c r="K182">
        <v>2</v>
      </c>
      <c r="L182">
        <f>I182-H182</f>
        <v>3</v>
      </c>
      <c r="M182">
        <f>IF(K182&gt;0,1,0)</f>
        <v>1</v>
      </c>
      <c r="N182">
        <f>IF(K182&lt;0,1,0)</f>
        <v>0</v>
      </c>
      <c r="O182">
        <f>IF(K182=0,0,IF(K182&lt;&gt;"",1,0))</f>
        <v>1</v>
      </c>
      <c r="P182">
        <f>IF(K182&gt;0,K182,0)</f>
        <v>2</v>
      </c>
      <c r="Q182">
        <f>IF(K182&lt;0,K182,0)</f>
        <v>0</v>
      </c>
      <c r="R18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EUR/USDCITIshort open1.13761.111.15254332543328Closed at market at 1.1374</v>
      </c>
    </row>
    <row r="183" spans="2:18" x14ac:dyDescent="0.2">
      <c r="B183" t="s">
        <v>27</v>
      </c>
      <c r="C183" t="s">
        <v>30</v>
      </c>
      <c r="D183" t="s">
        <v>2</v>
      </c>
      <c r="E183">
        <v>0.72650000000000003</v>
      </c>
      <c r="F183">
        <v>0.71099999999999997</v>
      </c>
      <c r="G183">
        <v>0.73350000000000004</v>
      </c>
      <c r="H183" s="26">
        <v>43322</v>
      </c>
      <c r="I183" s="26">
        <v>43332</v>
      </c>
      <c r="J183" t="s">
        <v>258</v>
      </c>
      <c r="K183">
        <v>-70</v>
      </c>
      <c r="L183">
        <f>I183-H183</f>
        <v>10</v>
      </c>
      <c r="M183">
        <f>IF(K183&gt;0,1,0)</f>
        <v>0</v>
      </c>
      <c r="N183">
        <f>IF(K183&lt;0,1,0)</f>
        <v>1</v>
      </c>
      <c r="O183">
        <f>IF(K183=0,0,IF(K183&lt;&gt;"",1,0))</f>
        <v>1</v>
      </c>
      <c r="P183">
        <f>IF(K183&gt;0,K183,0)</f>
        <v>0</v>
      </c>
      <c r="Q183">
        <f>IF(K183&lt;0,K183,0)</f>
        <v>-70</v>
      </c>
      <c r="R18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AUD/USDTHOMSON REUTERS IFRshort open0.72650.7110.73354332243332Stopped out at 0.7335</v>
      </c>
    </row>
    <row r="184" spans="2:18" x14ac:dyDescent="0.2">
      <c r="B184" t="s">
        <v>58</v>
      </c>
      <c r="C184" t="s">
        <v>1</v>
      </c>
      <c r="D184" t="s">
        <v>2</v>
      </c>
      <c r="E184">
        <v>1.4941</v>
      </c>
      <c r="F184">
        <v>1.38</v>
      </c>
      <c r="G184">
        <v>1.51</v>
      </c>
      <c r="H184" s="26">
        <v>43332</v>
      </c>
      <c r="I184" s="26">
        <v>43333</v>
      </c>
      <c r="J184" t="s">
        <v>256</v>
      </c>
      <c r="K184">
        <v>-159</v>
      </c>
      <c r="L184">
        <f>I184-H184</f>
        <v>1</v>
      </c>
      <c r="M184">
        <f>IF(K184&gt;0,1,0)</f>
        <v>0</v>
      </c>
      <c r="N184">
        <f>IF(K184&lt;0,1,0)</f>
        <v>1</v>
      </c>
      <c r="O184">
        <f>IF(K184=0,0,IF(K184&lt;&gt;"",1,0))</f>
        <v>1</v>
      </c>
      <c r="P184">
        <f>IF(K184&gt;0,K184,0)</f>
        <v>0</v>
      </c>
      <c r="Q184">
        <f>IF(K184&lt;0,K184,0)</f>
        <v>-159</v>
      </c>
      <c r="R18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EUR/CADCITIshort open1.49411.381.514333243333Stopped out at 1.5100</v>
      </c>
    </row>
    <row r="185" spans="2:18" x14ac:dyDescent="0.2">
      <c r="B185" t="s">
        <v>89</v>
      </c>
      <c r="C185" t="s">
        <v>30</v>
      </c>
      <c r="D185" t="s">
        <v>2</v>
      </c>
      <c r="E185">
        <v>1.1425000000000001</v>
      </c>
      <c r="F185">
        <v>1.1265000000000001</v>
      </c>
      <c r="G185">
        <v>1.1545000000000001</v>
      </c>
      <c r="H185" s="26">
        <v>43314</v>
      </c>
      <c r="I185" s="26">
        <v>43333</v>
      </c>
      <c r="J185" t="s">
        <v>257</v>
      </c>
      <c r="K185">
        <v>-120</v>
      </c>
      <c r="L185">
        <f>I185-H185</f>
        <v>19</v>
      </c>
      <c r="M185">
        <f>IF(K185&gt;0,1,0)</f>
        <v>0</v>
      </c>
      <c r="N185">
        <f>IF(K185&lt;0,1,0)</f>
        <v>1</v>
      </c>
      <c r="O185">
        <f>IF(K185=0,0,IF(K185&lt;&gt;"",1,0))</f>
        <v>1</v>
      </c>
      <c r="P185">
        <f>IF(K185&gt;0,K185,0)</f>
        <v>0</v>
      </c>
      <c r="Q185">
        <f>IF(K185&lt;0,K185,0)</f>
        <v>-120</v>
      </c>
      <c r="R185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EUR/USDTHOMSON REUTERS IFRshort open1.14251.12651.15454331443333Stopped out at 1.1545</v>
      </c>
    </row>
    <row r="186" spans="2:18" x14ac:dyDescent="0.2">
      <c r="B186" t="s">
        <v>89</v>
      </c>
      <c r="C186" t="s">
        <v>17</v>
      </c>
      <c r="D186" t="s">
        <v>14</v>
      </c>
      <c r="E186">
        <v>1.135</v>
      </c>
      <c r="F186">
        <v>1.1619999999999999</v>
      </c>
      <c r="G186">
        <v>1.1599999999999999</v>
      </c>
      <c r="H186" s="26">
        <v>43328</v>
      </c>
      <c r="I186" s="26">
        <v>43334</v>
      </c>
      <c r="J186" t="s">
        <v>255</v>
      </c>
      <c r="K186">
        <v>270</v>
      </c>
      <c r="L186">
        <f>I186-H186</f>
        <v>6</v>
      </c>
      <c r="M186">
        <f>IF(K186&gt;0,1,0)</f>
        <v>1</v>
      </c>
      <c r="N186">
        <f>IF(K186&lt;0,1,0)</f>
        <v>0</v>
      </c>
      <c r="O186">
        <f>IF(K186=0,0,IF(K186&lt;&gt;"",1,0))</f>
        <v>1</v>
      </c>
      <c r="P186">
        <f>IF(K186&gt;0,K186,0)</f>
        <v>270</v>
      </c>
      <c r="Q186">
        <f>IF(K186&lt;0,K186,0)</f>
        <v>0</v>
      </c>
      <c r="R186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EUR/USDMORGAN STANLEYlong open1.1351.1621.164332843334Hit Target at 1.1620</v>
      </c>
    </row>
    <row r="187" spans="2:18" x14ac:dyDescent="0.2">
      <c r="B187" t="s">
        <v>68</v>
      </c>
      <c r="C187" t="s">
        <v>30</v>
      </c>
      <c r="D187" t="s">
        <v>2</v>
      </c>
      <c r="E187">
        <v>0.89549999999999996</v>
      </c>
      <c r="F187">
        <v>0.88400000000000001</v>
      </c>
      <c r="G187">
        <v>0.90049999999999997</v>
      </c>
      <c r="H187" s="26">
        <v>43325</v>
      </c>
      <c r="I187" s="26">
        <v>43335</v>
      </c>
      <c r="J187" t="s">
        <v>254</v>
      </c>
      <c r="K187">
        <v>-50</v>
      </c>
      <c r="L187">
        <f>I187-H187</f>
        <v>10</v>
      </c>
      <c r="M187">
        <f>IF(K187&gt;0,1,0)</f>
        <v>0</v>
      </c>
      <c r="N187">
        <f>IF(K187&lt;0,1,0)</f>
        <v>1</v>
      </c>
      <c r="O187">
        <f>IF(K187=0,0,IF(K187&lt;&gt;"",1,0))</f>
        <v>1</v>
      </c>
      <c r="P187">
        <f>IF(K187&gt;0,K187,0)</f>
        <v>0</v>
      </c>
      <c r="Q187">
        <f>IF(K187&lt;0,K187,0)</f>
        <v>-50</v>
      </c>
      <c r="R187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EUR/GBPTHOMSON REUTERS IFRshort open0.89550.8840.90054332543335Stopped out at 0.9005</v>
      </c>
    </row>
    <row r="188" spans="2:18" x14ac:dyDescent="0.2">
      <c r="B188" t="s">
        <v>27</v>
      </c>
      <c r="C188" t="s">
        <v>11</v>
      </c>
      <c r="D188" t="s">
        <v>2</v>
      </c>
      <c r="E188">
        <v>0.73129999999999995</v>
      </c>
      <c r="F188">
        <v>0.71699999999999997</v>
      </c>
      <c r="G188">
        <v>0.73099999999999998</v>
      </c>
      <c r="H188" s="26">
        <v>43332</v>
      </c>
      <c r="I188" s="26">
        <v>43336</v>
      </c>
      <c r="J188" t="s">
        <v>253</v>
      </c>
      <c r="K188">
        <v>3</v>
      </c>
      <c r="L188">
        <f>I188-H188</f>
        <v>4</v>
      </c>
      <c r="M188">
        <f>IF(K188&gt;0,1,0)</f>
        <v>1</v>
      </c>
      <c r="N188">
        <f>IF(K188&lt;0,1,0)</f>
        <v>0</v>
      </c>
      <c r="O188">
        <f>IF(K188=0,0,IF(K188&lt;&gt;"",1,0))</f>
        <v>1</v>
      </c>
      <c r="P188">
        <f>IF(K188&gt;0,K188,0)</f>
        <v>3</v>
      </c>
      <c r="Q188">
        <f>IF(K188&lt;0,K188,0)</f>
        <v>0</v>
      </c>
      <c r="R188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AUD/USDBARCLAYSshort open0.73130.7170.7314333243336Hit Profit-Stop 0.7310</v>
      </c>
    </row>
    <row r="189" spans="2:18" x14ac:dyDescent="0.2">
      <c r="B189" t="s">
        <v>89</v>
      </c>
      <c r="C189" t="s">
        <v>72</v>
      </c>
      <c r="D189" t="s">
        <v>2</v>
      </c>
      <c r="E189">
        <v>1.1625000000000001</v>
      </c>
      <c r="F189">
        <v>1.1379999999999999</v>
      </c>
      <c r="G189">
        <v>1.171</v>
      </c>
      <c r="H189" s="26">
        <v>43335</v>
      </c>
      <c r="I189" s="26">
        <v>43340</v>
      </c>
      <c r="J189" t="s">
        <v>252</v>
      </c>
      <c r="K189">
        <v>-85</v>
      </c>
      <c r="L189">
        <f>I189-H189</f>
        <v>5</v>
      </c>
      <c r="M189">
        <f>IF(K189&gt;0,1,0)</f>
        <v>0</v>
      </c>
      <c r="N189">
        <f>IF(K189&lt;0,1,0)</f>
        <v>1</v>
      </c>
      <c r="O189">
        <f>IF(K189=0,0,IF(K189&lt;&gt;"",1,0))</f>
        <v>1</v>
      </c>
      <c r="P189">
        <f>IF(K189&gt;0,K189,0)</f>
        <v>0</v>
      </c>
      <c r="Q189">
        <f>IF(K189&lt;0,K189,0)</f>
        <v>-85</v>
      </c>
      <c r="R189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EUR/USDCREDIT SUISSEshort open1.16251.1381.1714333543340Stopped out at 1.1710</v>
      </c>
    </row>
    <row r="190" spans="2:18" x14ac:dyDescent="0.2">
      <c r="B190" t="s">
        <v>157</v>
      </c>
      <c r="C190" t="s">
        <v>30</v>
      </c>
      <c r="D190" t="s">
        <v>2</v>
      </c>
      <c r="E190">
        <v>110.9</v>
      </c>
      <c r="F190">
        <v>110.15</v>
      </c>
      <c r="G190">
        <v>111.55</v>
      </c>
      <c r="H190" s="26">
        <v>43333</v>
      </c>
      <c r="I190" s="26">
        <v>43341</v>
      </c>
      <c r="J190" t="s">
        <v>250</v>
      </c>
      <c r="K190">
        <v>-65</v>
      </c>
      <c r="L190">
        <f>I190-H190</f>
        <v>8</v>
      </c>
      <c r="M190">
        <f>IF(K190&gt;0,1,0)</f>
        <v>0</v>
      </c>
      <c r="N190">
        <f>IF(K190&lt;0,1,0)</f>
        <v>1</v>
      </c>
      <c r="O190">
        <f>IF(K190=0,0,IF(K190&lt;&gt;"",1,0))</f>
        <v>1</v>
      </c>
      <c r="P190">
        <f>IF(K190&gt;0,K190,0)</f>
        <v>0</v>
      </c>
      <c r="Q190">
        <f>IF(K190&lt;0,K190,0)</f>
        <v>-65</v>
      </c>
      <c r="R190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USD/JPYTHOMSON REUTERS IFRshort open110.9110.15111.554333343341Stopped out at 111.55</v>
      </c>
    </row>
    <row r="191" spans="2:18" x14ac:dyDescent="0.2">
      <c r="B191" t="s">
        <v>122</v>
      </c>
      <c r="C191" t="s">
        <v>30</v>
      </c>
      <c r="D191" t="s">
        <v>2</v>
      </c>
      <c r="E191">
        <v>1.2825</v>
      </c>
      <c r="F191">
        <v>1.2589999999999999</v>
      </c>
      <c r="G191">
        <v>1.2949999999999999</v>
      </c>
      <c r="H191" s="26">
        <v>43315</v>
      </c>
      <c r="I191" s="26">
        <v>43341</v>
      </c>
      <c r="J191" t="s">
        <v>251</v>
      </c>
      <c r="K191">
        <v>-125</v>
      </c>
      <c r="L191">
        <f>I191-H191</f>
        <v>26</v>
      </c>
      <c r="M191">
        <f>IF(K191&gt;0,1,0)</f>
        <v>0</v>
      </c>
      <c r="N191">
        <f>IF(K191&lt;0,1,0)</f>
        <v>1</v>
      </c>
      <c r="O191">
        <f>IF(K191=0,0,IF(K191&lt;&gt;"",1,0))</f>
        <v>1</v>
      </c>
      <c r="P191">
        <f>IF(K191&gt;0,K191,0)</f>
        <v>0</v>
      </c>
      <c r="Q191">
        <f>IF(K191&lt;0,K191,0)</f>
        <v>-125</v>
      </c>
      <c r="R191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GBP/USDTHOMSON REUTERS IFRshort open1.28251.2591.2954331543341Stopped out at 1.2950</v>
      </c>
    </row>
    <row r="192" spans="2:18" x14ac:dyDescent="0.2">
      <c r="B192" t="s">
        <v>150</v>
      </c>
      <c r="C192" t="s">
        <v>246</v>
      </c>
      <c r="D192" t="s">
        <v>2</v>
      </c>
      <c r="E192">
        <v>1.3149999999999999</v>
      </c>
      <c r="F192">
        <v>1.2649999999999999</v>
      </c>
      <c r="G192">
        <v>1.3049999999999999</v>
      </c>
      <c r="H192" s="26">
        <v>43325</v>
      </c>
      <c r="I192" s="26">
        <v>43343</v>
      </c>
      <c r="J192" t="s">
        <v>247</v>
      </c>
      <c r="K192">
        <v>100</v>
      </c>
      <c r="L192">
        <f>I192-H192</f>
        <v>18</v>
      </c>
      <c r="M192">
        <f>IF(K192&gt;0,1,0)</f>
        <v>1</v>
      </c>
      <c r="N192">
        <f>IF(K192&lt;0,1,0)</f>
        <v>0</v>
      </c>
      <c r="O192">
        <f>IF(K192=0,0,IF(K192&lt;&gt;"",1,0))</f>
        <v>1</v>
      </c>
      <c r="P192">
        <f>IF(K192&gt;0,K192,0)</f>
        <v>100</v>
      </c>
      <c r="Q192">
        <f>IF(K192&lt;0,K192,0)</f>
        <v>0</v>
      </c>
      <c r="R192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USD/CADCRÉDIT AGRICOLEshort open1.3151.2651.3054332543343Hit Profit-Stop 1.3050</v>
      </c>
    </row>
    <row r="193" spans="2:18" x14ac:dyDescent="0.2">
      <c r="B193" t="s">
        <v>60</v>
      </c>
      <c r="C193" t="s">
        <v>246</v>
      </c>
      <c r="D193" t="s">
        <v>14</v>
      </c>
      <c r="E193">
        <v>1.1279999999999999</v>
      </c>
      <c r="F193">
        <v>1.1950000000000001</v>
      </c>
      <c r="G193">
        <v>1.1294999999999999</v>
      </c>
      <c r="H193" s="26">
        <v>43327</v>
      </c>
      <c r="I193" s="26">
        <v>43343</v>
      </c>
      <c r="J193" t="s">
        <v>248</v>
      </c>
      <c r="K193">
        <v>15</v>
      </c>
      <c r="L193">
        <f>I193-H193</f>
        <v>16</v>
      </c>
      <c r="M193">
        <f>IF(K193&gt;0,1,0)</f>
        <v>1</v>
      </c>
      <c r="N193">
        <f>IF(K193&lt;0,1,0)</f>
        <v>0</v>
      </c>
      <c r="O193">
        <f>IF(K193=0,0,IF(K193&lt;&gt;"",1,0))</f>
        <v>1</v>
      </c>
      <c r="P193">
        <f>IF(K193&gt;0,K193,0)</f>
        <v>15</v>
      </c>
      <c r="Q193">
        <f>IF(K193&lt;0,K193,0)</f>
        <v>0</v>
      </c>
      <c r="R193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EUR/CHFCRÉDIT AGRICOLElong open1.1281.1951.12954332743343Hit Profit-Stop 1.1295</v>
      </c>
    </row>
    <row r="194" spans="2:18" x14ac:dyDescent="0.2">
      <c r="B194" t="s">
        <v>157</v>
      </c>
      <c r="C194" t="s">
        <v>17</v>
      </c>
      <c r="D194" t="s">
        <v>2</v>
      </c>
      <c r="E194">
        <v>111.4</v>
      </c>
      <c r="F194">
        <v>104</v>
      </c>
      <c r="G194">
        <v>113.2</v>
      </c>
      <c r="H194" s="26">
        <v>43308</v>
      </c>
      <c r="I194" s="26">
        <v>43343</v>
      </c>
      <c r="J194" t="s">
        <v>249</v>
      </c>
      <c r="K194">
        <v>41</v>
      </c>
      <c r="L194">
        <f>I194-H194</f>
        <v>35</v>
      </c>
      <c r="M194">
        <f>IF(K194&gt;0,1,0)</f>
        <v>1</v>
      </c>
      <c r="N194">
        <f>IF(K194&lt;0,1,0)</f>
        <v>0</v>
      </c>
      <c r="O194">
        <f>IF(K194=0,0,IF(K194&lt;&gt;"",1,0))</f>
        <v>1</v>
      </c>
      <c r="P194">
        <f>IF(K194&gt;0,K194,0)</f>
        <v>41</v>
      </c>
      <c r="Q194">
        <f>IF(K194&lt;0,K194,0)</f>
        <v>0</v>
      </c>
      <c r="R194" t="str">
        <f>_xlfn.CONCAT(tbBD[[#This Row],[Инструмент]],tbBD[[#This Row],[Банк]],tbBD[[#This Row],[ТИП]],tbBD[[#This Row],[ЦЕНА ОТКРЫТИЯ]],tbBD[[#This Row],[ЦЕЛЬ]],tbBD[[#This Row],[STOP LOSS]],tbBD[[#This Row],[ОТКРЫТИЕ]],tbBD[[#This Row],[ЗАКРЫТИЕ]],tbBD[[#This Row],[Comments]])</f>
        <v>USD/JPYMORGAN STANLEYshort open111.4104113.24330843343Closed at market at 110.99</v>
      </c>
    </row>
  </sheetData>
  <conditionalFormatting sqref="R3:R194">
    <cfRule type="duplicateValues" dxfId="19" priority="4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Сводные Таблицы</vt:lpstr>
      <vt:lpstr>база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2018-07-12T14:59:15Z</dcterms:created>
  <dcterms:modified xsi:type="dcterms:W3CDTF">2018-08-31T13:38:12Z</dcterms:modified>
</cp:coreProperties>
</file>