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yzhuk\Desktop\Screen\33\"/>
    </mc:Choice>
  </mc:AlternateContent>
  <xr:revisionPtr revIDLastSave="0" documentId="8_{335511B6-F522-4B04-A788-896E0ABDDCFE}" xr6:coauthVersionLast="31" xr6:coauthVersionMax="31" xr10:uidLastSave="{00000000-0000-0000-0000-000000000000}"/>
  <bookViews>
    <workbookView xWindow="0" yWindow="0" windowWidth="28800" windowHeight="12375" xr2:uid="{71468801-D9ED-409F-B4A1-71D6678CB08F}"/>
  </bookViews>
  <sheets>
    <sheet name="COT" sheetId="1" r:id="rId1"/>
  </sheets>
  <externalReferences>
    <externalReference r:id="rId2"/>
  </externalReferences>
  <definedNames>
    <definedName name="Валюта">[1]спец!$B$4:$B$29</definedName>
    <definedName name="Оценка">{"против системы","Хреново","Так себе","Может быть","Супер"}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3" i="1" l="1"/>
  <c r="O153" i="1" s="1"/>
  <c r="G153" i="1"/>
  <c r="N153" i="1" s="1"/>
  <c r="F153" i="1"/>
  <c r="M153" i="1" s="1"/>
  <c r="J153" i="1" s="1"/>
  <c r="H152" i="1"/>
  <c r="O152" i="1" s="1"/>
  <c r="G152" i="1"/>
  <c r="N152" i="1" s="1"/>
  <c r="F152" i="1"/>
  <c r="M152" i="1" s="1"/>
  <c r="M151" i="1"/>
  <c r="J151" i="1"/>
  <c r="H151" i="1"/>
  <c r="O151" i="1" s="1"/>
  <c r="G151" i="1"/>
  <c r="N151" i="1" s="1"/>
  <c r="F151" i="1"/>
  <c r="N150" i="1"/>
  <c r="K150" i="1"/>
  <c r="P150" i="1" s="1"/>
  <c r="H150" i="1"/>
  <c r="O150" i="1" s="1"/>
  <c r="G150" i="1"/>
  <c r="F150" i="1"/>
  <c r="M150" i="1" s="1"/>
  <c r="J150" i="1" s="1"/>
  <c r="O149" i="1"/>
  <c r="M149" i="1"/>
  <c r="H149" i="1"/>
  <c r="G149" i="1"/>
  <c r="N149" i="1" s="1"/>
  <c r="F149" i="1"/>
  <c r="N148" i="1"/>
  <c r="M148" i="1"/>
  <c r="H148" i="1"/>
  <c r="O148" i="1" s="1"/>
  <c r="G148" i="1"/>
  <c r="F148" i="1"/>
  <c r="O147" i="1"/>
  <c r="N147" i="1"/>
  <c r="J147" i="1" s="1"/>
  <c r="M147" i="1"/>
  <c r="H147" i="1"/>
  <c r="G147" i="1"/>
  <c r="F147" i="1"/>
  <c r="O146" i="1"/>
  <c r="N146" i="1"/>
  <c r="H146" i="1"/>
  <c r="G146" i="1"/>
  <c r="F146" i="1"/>
  <c r="M146" i="1" s="1"/>
  <c r="J146" i="1" s="1"/>
  <c r="O145" i="1"/>
  <c r="H145" i="1"/>
  <c r="G145" i="1"/>
  <c r="N145" i="1" s="1"/>
  <c r="F145" i="1"/>
  <c r="M145" i="1" s="1"/>
  <c r="H144" i="1"/>
  <c r="O144" i="1" s="1"/>
  <c r="G144" i="1"/>
  <c r="N144" i="1" s="1"/>
  <c r="F144" i="1"/>
  <c r="M144" i="1" s="1"/>
  <c r="J144" i="1" s="1"/>
  <c r="K152" i="1" s="1"/>
  <c r="P152" i="1" s="1"/>
  <c r="M143" i="1"/>
  <c r="H143" i="1"/>
  <c r="O143" i="1" s="1"/>
  <c r="G143" i="1"/>
  <c r="N143" i="1" s="1"/>
  <c r="J143" i="1" s="1"/>
  <c r="K151" i="1" s="1"/>
  <c r="P151" i="1" s="1"/>
  <c r="F143" i="1"/>
  <c r="N142" i="1"/>
  <c r="H142" i="1"/>
  <c r="O142" i="1" s="1"/>
  <c r="G142" i="1"/>
  <c r="F142" i="1"/>
  <c r="M142" i="1" s="1"/>
  <c r="J142" i="1" s="1"/>
  <c r="O141" i="1"/>
  <c r="M141" i="1"/>
  <c r="J141" i="1" s="1"/>
  <c r="K149" i="1" s="1"/>
  <c r="P149" i="1" s="1"/>
  <c r="H141" i="1"/>
  <c r="G141" i="1"/>
  <c r="N141" i="1" s="1"/>
  <c r="F141" i="1"/>
  <c r="N140" i="1"/>
  <c r="M140" i="1"/>
  <c r="H140" i="1"/>
  <c r="O140" i="1" s="1"/>
  <c r="G140" i="1"/>
  <c r="F140" i="1"/>
  <c r="O139" i="1"/>
  <c r="N139" i="1"/>
  <c r="J139" i="1" s="1"/>
  <c r="K147" i="1" s="1"/>
  <c r="P147" i="1" s="1"/>
  <c r="M139" i="1"/>
  <c r="H139" i="1"/>
  <c r="G139" i="1"/>
  <c r="F139" i="1"/>
  <c r="P138" i="1"/>
  <c r="O138" i="1"/>
  <c r="N138" i="1"/>
  <c r="H138" i="1"/>
  <c r="G138" i="1"/>
  <c r="F138" i="1"/>
  <c r="M138" i="1" s="1"/>
  <c r="J138" i="1" s="1"/>
  <c r="K146" i="1" s="1"/>
  <c r="P146" i="1" s="1"/>
  <c r="O137" i="1"/>
  <c r="H137" i="1"/>
  <c r="G137" i="1"/>
  <c r="N137" i="1" s="1"/>
  <c r="F137" i="1"/>
  <c r="M137" i="1" s="1"/>
  <c r="H136" i="1"/>
  <c r="O136" i="1" s="1"/>
  <c r="G136" i="1"/>
  <c r="N136" i="1" s="1"/>
  <c r="F136" i="1"/>
  <c r="M136" i="1" s="1"/>
  <c r="M135" i="1"/>
  <c r="H135" i="1"/>
  <c r="O135" i="1" s="1"/>
  <c r="G135" i="1"/>
  <c r="N135" i="1" s="1"/>
  <c r="J135" i="1" s="1"/>
  <c r="K143" i="1" s="1"/>
  <c r="P143" i="1" s="1"/>
  <c r="F135" i="1"/>
  <c r="N134" i="1"/>
  <c r="H134" i="1"/>
  <c r="O134" i="1" s="1"/>
  <c r="G134" i="1"/>
  <c r="F134" i="1"/>
  <c r="M134" i="1" s="1"/>
  <c r="J134" i="1" s="1"/>
  <c r="K142" i="1" s="1"/>
  <c r="P142" i="1" s="1"/>
  <c r="O133" i="1"/>
  <c r="M133" i="1"/>
  <c r="J133" i="1" s="1"/>
  <c r="K141" i="1" s="1"/>
  <c r="P141" i="1" s="1"/>
  <c r="H133" i="1"/>
  <c r="G133" i="1"/>
  <c r="N133" i="1" s="1"/>
  <c r="F133" i="1"/>
  <c r="N132" i="1"/>
  <c r="M132" i="1"/>
  <c r="J132" i="1" s="1"/>
  <c r="K140" i="1" s="1"/>
  <c r="P140" i="1" s="1"/>
  <c r="H132" i="1"/>
  <c r="O132" i="1" s="1"/>
  <c r="G132" i="1"/>
  <c r="F132" i="1"/>
  <c r="O131" i="1"/>
  <c r="N131" i="1"/>
  <c r="J131" i="1" s="1"/>
  <c r="K139" i="1" s="1"/>
  <c r="P139" i="1" s="1"/>
  <c r="M131" i="1"/>
  <c r="H131" i="1"/>
  <c r="G131" i="1"/>
  <c r="F131" i="1"/>
  <c r="O130" i="1"/>
  <c r="N130" i="1"/>
  <c r="H130" i="1"/>
  <c r="G130" i="1"/>
  <c r="F130" i="1"/>
  <c r="M130" i="1" s="1"/>
  <c r="J130" i="1" s="1"/>
  <c r="K138" i="1" s="1"/>
  <c r="O129" i="1"/>
  <c r="H129" i="1"/>
  <c r="G129" i="1"/>
  <c r="N129" i="1" s="1"/>
  <c r="F129" i="1"/>
  <c r="M129" i="1" s="1"/>
  <c r="J129" i="1" s="1"/>
  <c r="K137" i="1" s="1"/>
  <c r="P137" i="1" s="1"/>
  <c r="H128" i="1"/>
  <c r="O128" i="1" s="1"/>
  <c r="G128" i="1"/>
  <c r="N128" i="1" s="1"/>
  <c r="F128" i="1"/>
  <c r="M128" i="1" s="1"/>
  <c r="J128" i="1" s="1"/>
  <c r="K136" i="1" s="1"/>
  <c r="P136" i="1" s="1"/>
  <c r="M127" i="1"/>
  <c r="J127" i="1"/>
  <c r="K135" i="1" s="1"/>
  <c r="P135" i="1" s="1"/>
  <c r="H127" i="1"/>
  <c r="O127" i="1" s="1"/>
  <c r="G127" i="1"/>
  <c r="N127" i="1" s="1"/>
  <c r="F127" i="1"/>
  <c r="N126" i="1"/>
  <c r="H126" i="1"/>
  <c r="O126" i="1" s="1"/>
  <c r="G126" i="1"/>
  <c r="F126" i="1"/>
  <c r="M126" i="1" s="1"/>
  <c r="J126" i="1" s="1"/>
  <c r="K134" i="1" s="1"/>
  <c r="P134" i="1" s="1"/>
  <c r="O125" i="1"/>
  <c r="M125" i="1"/>
  <c r="H125" i="1"/>
  <c r="G125" i="1"/>
  <c r="N125" i="1" s="1"/>
  <c r="F125" i="1"/>
  <c r="N124" i="1"/>
  <c r="M124" i="1"/>
  <c r="J124" i="1" s="1"/>
  <c r="K132" i="1" s="1"/>
  <c r="P132" i="1" s="1"/>
  <c r="H124" i="1"/>
  <c r="O124" i="1" s="1"/>
  <c r="G124" i="1"/>
  <c r="F124" i="1"/>
  <c r="O123" i="1"/>
  <c r="N123" i="1"/>
  <c r="J123" i="1" s="1"/>
  <c r="K131" i="1" s="1"/>
  <c r="P131" i="1" s="1"/>
  <c r="M123" i="1"/>
  <c r="H123" i="1"/>
  <c r="G123" i="1"/>
  <c r="F123" i="1"/>
  <c r="O122" i="1"/>
  <c r="N122" i="1"/>
  <c r="H122" i="1"/>
  <c r="G122" i="1"/>
  <c r="F122" i="1"/>
  <c r="M122" i="1" s="1"/>
  <c r="J122" i="1" s="1"/>
  <c r="K130" i="1" s="1"/>
  <c r="P130" i="1" s="1"/>
  <c r="O121" i="1"/>
  <c r="H121" i="1"/>
  <c r="G121" i="1"/>
  <c r="N121" i="1" s="1"/>
  <c r="F121" i="1"/>
  <c r="M121" i="1" s="1"/>
  <c r="H120" i="1"/>
  <c r="O120" i="1" s="1"/>
  <c r="G120" i="1"/>
  <c r="N120" i="1" s="1"/>
  <c r="F120" i="1"/>
  <c r="M120" i="1" s="1"/>
  <c r="M119" i="1"/>
  <c r="J119" i="1"/>
  <c r="K127" i="1" s="1"/>
  <c r="P127" i="1" s="1"/>
  <c r="H119" i="1"/>
  <c r="O119" i="1" s="1"/>
  <c r="G119" i="1"/>
  <c r="N119" i="1" s="1"/>
  <c r="F119" i="1"/>
  <c r="N118" i="1"/>
  <c r="H118" i="1"/>
  <c r="O118" i="1" s="1"/>
  <c r="G118" i="1"/>
  <c r="F118" i="1"/>
  <c r="M118" i="1" s="1"/>
  <c r="J118" i="1" s="1"/>
  <c r="K126" i="1" s="1"/>
  <c r="P126" i="1" s="1"/>
  <c r="O117" i="1"/>
  <c r="M117" i="1"/>
  <c r="H117" i="1"/>
  <c r="G117" i="1"/>
  <c r="N117" i="1" s="1"/>
  <c r="F117" i="1"/>
  <c r="N116" i="1"/>
  <c r="M116" i="1"/>
  <c r="J116" i="1" s="1"/>
  <c r="K124" i="1" s="1"/>
  <c r="P124" i="1" s="1"/>
  <c r="H116" i="1"/>
  <c r="O116" i="1" s="1"/>
  <c r="G116" i="1"/>
  <c r="F116" i="1"/>
  <c r="O115" i="1"/>
  <c r="N115" i="1"/>
  <c r="M115" i="1"/>
  <c r="J115" i="1"/>
  <c r="K123" i="1" s="1"/>
  <c r="P123" i="1" s="1"/>
  <c r="H115" i="1"/>
  <c r="G115" i="1"/>
  <c r="F115" i="1"/>
  <c r="O114" i="1"/>
  <c r="N114" i="1"/>
  <c r="H114" i="1"/>
  <c r="G114" i="1"/>
  <c r="F114" i="1"/>
  <c r="M114" i="1" s="1"/>
  <c r="J114" i="1" s="1"/>
  <c r="K122" i="1" s="1"/>
  <c r="P122" i="1" s="1"/>
  <c r="O113" i="1"/>
  <c r="M113" i="1"/>
  <c r="J113" i="1" s="1"/>
  <c r="K121" i="1" s="1"/>
  <c r="P121" i="1" s="1"/>
  <c r="H113" i="1"/>
  <c r="G113" i="1"/>
  <c r="N113" i="1" s="1"/>
  <c r="F113" i="1"/>
  <c r="N112" i="1"/>
  <c r="H112" i="1"/>
  <c r="O112" i="1" s="1"/>
  <c r="G112" i="1"/>
  <c r="F112" i="1"/>
  <c r="M112" i="1" s="1"/>
  <c r="J112" i="1" s="1"/>
  <c r="K120" i="1" s="1"/>
  <c r="P120" i="1" s="1"/>
  <c r="O111" i="1"/>
  <c r="M111" i="1"/>
  <c r="H111" i="1"/>
  <c r="G111" i="1"/>
  <c r="N111" i="1" s="1"/>
  <c r="J111" i="1" s="1"/>
  <c r="K119" i="1" s="1"/>
  <c r="P119" i="1" s="1"/>
  <c r="F111" i="1"/>
  <c r="N110" i="1"/>
  <c r="H110" i="1"/>
  <c r="O110" i="1" s="1"/>
  <c r="G110" i="1"/>
  <c r="F110" i="1"/>
  <c r="M110" i="1" s="1"/>
  <c r="J110" i="1" s="1"/>
  <c r="K118" i="1" s="1"/>
  <c r="P118" i="1" s="1"/>
  <c r="O109" i="1"/>
  <c r="M109" i="1"/>
  <c r="H109" i="1"/>
  <c r="G109" i="1"/>
  <c r="N109" i="1" s="1"/>
  <c r="F109" i="1"/>
  <c r="N108" i="1"/>
  <c r="M108" i="1"/>
  <c r="J108" i="1" s="1"/>
  <c r="K116" i="1" s="1"/>
  <c r="P116" i="1" s="1"/>
  <c r="H108" i="1"/>
  <c r="O108" i="1" s="1"/>
  <c r="G108" i="1"/>
  <c r="F108" i="1"/>
  <c r="O107" i="1"/>
  <c r="N107" i="1"/>
  <c r="M107" i="1"/>
  <c r="J107" i="1"/>
  <c r="K115" i="1" s="1"/>
  <c r="P115" i="1" s="1"/>
  <c r="H107" i="1"/>
  <c r="G107" i="1"/>
  <c r="F107" i="1"/>
  <c r="O106" i="1"/>
  <c r="N106" i="1"/>
  <c r="H106" i="1"/>
  <c r="G106" i="1"/>
  <c r="F106" i="1"/>
  <c r="M106" i="1" s="1"/>
  <c r="J106" i="1" s="1"/>
  <c r="K114" i="1" s="1"/>
  <c r="P114" i="1" s="1"/>
  <c r="O105" i="1"/>
  <c r="M105" i="1"/>
  <c r="J105" i="1" s="1"/>
  <c r="K113" i="1" s="1"/>
  <c r="P113" i="1" s="1"/>
  <c r="H105" i="1"/>
  <c r="G105" i="1"/>
  <c r="N105" i="1" s="1"/>
  <c r="F105" i="1"/>
  <c r="N104" i="1"/>
  <c r="H104" i="1"/>
  <c r="O104" i="1" s="1"/>
  <c r="G104" i="1"/>
  <c r="F104" i="1"/>
  <c r="M104" i="1" s="1"/>
  <c r="O103" i="1"/>
  <c r="M103" i="1"/>
  <c r="H103" i="1"/>
  <c r="G103" i="1"/>
  <c r="N103" i="1" s="1"/>
  <c r="J103" i="1" s="1"/>
  <c r="K111" i="1" s="1"/>
  <c r="P111" i="1" s="1"/>
  <c r="F103" i="1"/>
  <c r="N102" i="1"/>
  <c r="H102" i="1"/>
  <c r="O102" i="1" s="1"/>
  <c r="G102" i="1"/>
  <c r="F102" i="1"/>
  <c r="M102" i="1" s="1"/>
  <c r="J102" i="1" s="1"/>
  <c r="K110" i="1" s="1"/>
  <c r="P110" i="1" s="1"/>
  <c r="O101" i="1"/>
  <c r="M101" i="1"/>
  <c r="H101" i="1"/>
  <c r="G101" i="1"/>
  <c r="N101" i="1" s="1"/>
  <c r="F101" i="1"/>
  <c r="N100" i="1"/>
  <c r="M100" i="1"/>
  <c r="J100" i="1" s="1"/>
  <c r="K108" i="1" s="1"/>
  <c r="P108" i="1" s="1"/>
  <c r="H100" i="1"/>
  <c r="O100" i="1" s="1"/>
  <c r="G100" i="1"/>
  <c r="F100" i="1"/>
  <c r="O99" i="1"/>
  <c r="N99" i="1"/>
  <c r="M99" i="1"/>
  <c r="J99" i="1"/>
  <c r="K107" i="1" s="1"/>
  <c r="P107" i="1" s="1"/>
  <c r="H99" i="1"/>
  <c r="G99" i="1"/>
  <c r="F99" i="1"/>
  <c r="O98" i="1"/>
  <c r="N98" i="1"/>
  <c r="H98" i="1"/>
  <c r="G98" i="1"/>
  <c r="F98" i="1"/>
  <c r="M98" i="1" s="1"/>
  <c r="J98" i="1" s="1"/>
  <c r="K106" i="1" s="1"/>
  <c r="P106" i="1" s="1"/>
  <c r="O97" i="1"/>
  <c r="M97" i="1"/>
  <c r="J97" i="1" s="1"/>
  <c r="K105" i="1" s="1"/>
  <c r="P105" i="1" s="1"/>
  <c r="H97" i="1"/>
  <c r="G97" i="1"/>
  <c r="N97" i="1" s="1"/>
  <c r="F97" i="1"/>
  <c r="N96" i="1"/>
  <c r="H96" i="1"/>
  <c r="O96" i="1" s="1"/>
  <c r="G96" i="1"/>
  <c r="F96" i="1"/>
  <c r="M96" i="1" s="1"/>
  <c r="O95" i="1"/>
  <c r="M95" i="1"/>
  <c r="H95" i="1"/>
  <c r="G95" i="1"/>
  <c r="N95" i="1" s="1"/>
  <c r="J95" i="1" s="1"/>
  <c r="K103" i="1" s="1"/>
  <c r="P103" i="1" s="1"/>
  <c r="F95" i="1"/>
  <c r="N94" i="1"/>
  <c r="H94" i="1"/>
  <c r="O94" i="1" s="1"/>
  <c r="G94" i="1"/>
  <c r="F94" i="1"/>
  <c r="M94" i="1" s="1"/>
  <c r="J94" i="1" s="1"/>
  <c r="K102" i="1" s="1"/>
  <c r="P102" i="1" s="1"/>
  <c r="O93" i="1"/>
  <c r="M93" i="1"/>
  <c r="H93" i="1"/>
  <c r="G93" i="1"/>
  <c r="N93" i="1" s="1"/>
  <c r="F93" i="1"/>
  <c r="N92" i="1"/>
  <c r="M92" i="1"/>
  <c r="J92" i="1" s="1"/>
  <c r="K100" i="1" s="1"/>
  <c r="P100" i="1" s="1"/>
  <c r="H92" i="1"/>
  <c r="O92" i="1" s="1"/>
  <c r="G92" i="1"/>
  <c r="F92" i="1"/>
  <c r="O91" i="1"/>
  <c r="N91" i="1"/>
  <c r="M91" i="1"/>
  <c r="J91" i="1"/>
  <c r="K99" i="1" s="1"/>
  <c r="P99" i="1" s="1"/>
  <c r="H91" i="1"/>
  <c r="G91" i="1"/>
  <c r="F91" i="1"/>
  <c r="O90" i="1"/>
  <c r="N90" i="1"/>
  <c r="H90" i="1"/>
  <c r="G90" i="1"/>
  <c r="F90" i="1"/>
  <c r="M90" i="1" s="1"/>
  <c r="J90" i="1" s="1"/>
  <c r="K98" i="1" s="1"/>
  <c r="P98" i="1" s="1"/>
  <c r="O89" i="1"/>
  <c r="N89" i="1"/>
  <c r="H89" i="1"/>
  <c r="G89" i="1"/>
  <c r="F89" i="1"/>
  <c r="M89" i="1" s="1"/>
  <c r="J89" i="1" s="1"/>
  <c r="K97" i="1" s="1"/>
  <c r="P97" i="1" s="1"/>
  <c r="P88" i="1"/>
  <c r="O88" i="1"/>
  <c r="H88" i="1"/>
  <c r="G88" i="1"/>
  <c r="N88" i="1" s="1"/>
  <c r="F88" i="1"/>
  <c r="M88" i="1" s="1"/>
  <c r="J88" i="1" s="1"/>
  <c r="K96" i="1" s="1"/>
  <c r="P96" i="1" s="1"/>
  <c r="H87" i="1"/>
  <c r="O87" i="1" s="1"/>
  <c r="G87" i="1"/>
  <c r="N87" i="1" s="1"/>
  <c r="F87" i="1"/>
  <c r="M87" i="1" s="1"/>
  <c r="M86" i="1"/>
  <c r="J86" i="1"/>
  <c r="K94" i="1" s="1"/>
  <c r="P94" i="1" s="1"/>
  <c r="H86" i="1"/>
  <c r="O86" i="1" s="1"/>
  <c r="G86" i="1"/>
  <c r="N86" i="1" s="1"/>
  <c r="F86" i="1"/>
  <c r="N85" i="1"/>
  <c r="J85" i="1"/>
  <c r="K93" i="1" s="1"/>
  <c r="P93" i="1" s="1"/>
  <c r="H85" i="1"/>
  <c r="O85" i="1" s="1"/>
  <c r="G85" i="1"/>
  <c r="F85" i="1"/>
  <c r="M85" i="1" s="1"/>
  <c r="O84" i="1"/>
  <c r="M84" i="1"/>
  <c r="J84" i="1" s="1"/>
  <c r="K92" i="1" s="1"/>
  <c r="P92" i="1" s="1"/>
  <c r="H84" i="1"/>
  <c r="G84" i="1"/>
  <c r="N84" i="1" s="1"/>
  <c r="F84" i="1"/>
  <c r="N83" i="1"/>
  <c r="M83" i="1"/>
  <c r="J83" i="1" s="1"/>
  <c r="K91" i="1" s="1"/>
  <c r="P91" i="1" s="1"/>
  <c r="H83" i="1"/>
  <c r="O83" i="1" s="1"/>
  <c r="G83" i="1"/>
  <c r="F83" i="1"/>
  <c r="O82" i="1"/>
  <c r="N82" i="1"/>
  <c r="J82" i="1" s="1"/>
  <c r="K90" i="1" s="1"/>
  <c r="P90" i="1" s="1"/>
  <c r="M82" i="1"/>
  <c r="H82" i="1"/>
  <c r="G82" i="1"/>
  <c r="F82" i="1"/>
  <c r="O81" i="1"/>
  <c r="N81" i="1"/>
  <c r="M81" i="1"/>
  <c r="J81" i="1"/>
  <c r="K89" i="1" s="1"/>
  <c r="H81" i="1"/>
  <c r="G81" i="1"/>
  <c r="F81" i="1"/>
  <c r="O80" i="1"/>
  <c r="N80" i="1"/>
  <c r="H80" i="1"/>
  <c r="G80" i="1"/>
  <c r="F80" i="1"/>
  <c r="M80" i="1" s="1"/>
  <c r="J80" i="1" s="1"/>
  <c r="K88" i="1" s="1"/>
  <c r="O79" i="1"/>
  <c r="H79" i="1"/>
  <c r="G79" i="1"/>
  <c r="N79" i="1" s="1"/>
  <c r="F79" i="1"/>
  <c r="M79" i="1" s="1"/>
  <c r="J79" i="1" s="1"/>
  <c r="K87" i="1" s="1"/>
  <c r="P87" i="1" s="1"/>
  <c r="H78" i="1"/>
  <c r="O78" i="1" s="1"/>
  <c r="G78" i="1"/>
  <c r="N78" i="1" s="1"/>
  <c r="F78" i="1"/>
  <c r="M78" i="1" s="1"/>
  <c r="M77" i="1"/>
  <c r="J77" i="1"/>
  <c r="K85" i="1" s="1"/>
  <c r="P85" i="1" s="1"/>
  <c r="H77" i="1"/>
  <c r="O77" i="1" s="1"/>
  <c r="G77" i="1"/>
  <c r="N77" i="1" s="1"/>
  <c r="F77" i="1"/>
  <c r="N76" i="1"/>
  <c r="H76" i="1"/>
  <c r="O76" i="1" s="1"/>
  <c r="G76" i="1"/>
  <c r="F76" i="1"/>
  <c r="M76" i="1" s="1"/>
  <c r="J76" i="1" s="1"/>
  <c r="K84" i="1" s="1"/>
  <c r="P84" i="1" s="1"/>
  <c r="O75" i="1"/>
  <c r="M75" i="1"/>
  <c r="J75" i="1" s="1"/>
  <c r="K83" i="1" s="1"/>
  <c r="P83" i="1" s="1"/>
  <c r="H75" i="1"/>
  <c r="G75" i="1"/>
  <c r="N75" i="1" s="1"/>
  <c r="F75" i="1"/>
  <c r="N74" i="1"/>
  <c r="M74" i="1"/>
  <c r="J74" i="1" s="1"/>
  <c r="H74" i="1"/>
  <c r="O74" i="1" s="1"/>
  <c r="G74" i="1"/>
  <c r="F74" i="1"/>
  <c r="O73" i="1"/>
  <c r="N73" i="1"/>
  <c r="J73" i="1" s="1"/>
  <c r="K80" i="1" s="1"/>
  <c r="P80" i="1" s="1"/>
  <c r="M73" i="1"/>
  <c r="H73" i="1"/>
  <c r="G73" i="1"/>
  <c r="F73" i="1"/>
  <c r="O72" i="1"/>
  <c r="N72" i="1"/>
  <c r="H72" i="1"/>
  <c r="G72" i="1"/>
  <c r="F72" i="1"/>
  <c r="M72" i="1" s="1"/>
  <c r="J72" i="1" s="1"/>
  <c r="K79" i="1" s="1"/>
  <c r="P79" i="1" s="1"/>
  <c r="O71" i="1"/>
  <c r="M71" i="1"/>
  <c r="J71" i="1" s="1"/>
  <c r="K78" i="1" s="1"/>
  <c r="P78" i="1" s="1"/>
  <c r="H71" i="1"/>
  <c r="G71" i="1"/>
  <c r="N71" i="1" s="1"/>
  <c r="F71" i="1"/>
  <c r="N70" i="1"/>
  <c r="H70" i="1"/>
  <c r="O70" i="1" s="1"/>
  <c r="G70" i="1"/>
  <c r="F70" i="1"/>
  <c r="M70" i="1" s="1"/>
  <c r="J70" i="1" s="1"/>
  <c r="K77" i="1" s="1"/>
  <c r="P77" i="1" s="1"/>
  <c r="O69" i="1"/>
  <c r="M69" i="1"/>
  <c r="H69" i="1"/>
  <c r="G69" i="1"/>
  <c r="N69" i="1" s="1"/>
  <c r="J69" i="1" s="1"/>
  <c r="K76" i="1" s="1"/>
  <c r="P76" i="1" s="1"/>
  <c r="F69" i="1"/>
  <c r="N68" i="1"/>
  <c r="H68" i="1"/>
  <c r="O68" i="1" s="1"/>
  <c r="G68" i="1"/>
  <c r="F68" i="1"/>
  <c r="M68" i="1" s="1"/>
  <c r="J68" i="1" s="1"/>
  <c r="K75" i="1" s="1"/>
  <c r="P75" i="1" s="1"/>
  <c r="O67" i="1"/>
  <c r="M67" i="1"/>
  <c r="J67" i="1"/>
  <c r="K74" i="1" s="1"/>
  <c r="P74" i="1" s="1"/>
  <c r="H67" i="1"/>
  <c r="G67" i="1"/>
  <c r="N67" i="1" s="1"/>
  <c r="F67" i="1"/>
  <c r="N66" i="1"/>
  <c r="M66" i="1"/>
  <c r="H66" i="1"/>
  <c r="O66" i="1" s="1"/>
  <c r="G66" i="1"/>
  <c r="F66" i="1"/>
  <c r="O65" i="1"/>
  <c r="N65" i="1"/>
  <c r="M65" i="1"/>
  <c r="J65" i="1" s="1"/>
  <c r="K72" i="1" s="1"/>
  <c r="P72" i="1" s="1"/>
  <c r="H65" i="1"/>
  <c r="G65" i="1"/>
  <c r="F65" i="1"/>
  <c r="O64" i="1"/>
  <c r="N64" i="1"/>
  <c r="H64" i="1"/>
  <c r="G64" i="1"/>
  <c r="F64" i="1"/>
  <c r="M64" i="1" s="1"/>
  <c r="J64" i="1" s="1"/>
  <c r="K71" i="1" s="1"/>
  <c r="P71" i="1" s="1"/>
  <c r="P63" i="1"/>
  <c r="O63" i="1"/>
  <c r="M63" i="1"/>
  <c r="H63" i="1"/>
  <c r="G63" i="1"/>
  <c r="N63" i="1" s="1"/>
  <c r="F63" i="1"/>
  <c r="N62" i="1"/>
  <c r="H62" i="1"/>
  <c r="O62" i="1" s="1"/>
  <c r="G62" i="1"/>
  <c r="F62" i="1"/>
  <c r="M62" i="1" s="1"/>
  <c r="O61" i="1"/>
  <c r="M61" i="1"/>
  <c r="H61" i="1"/>
  <c r="G61" i="1"/>
  <c r="N61" i="1" s="1"/>
  <c r="J61" i="1" s="1"/>
  <c r="K68" i="1" s="1"/>
  <c r="P68" i="1" s="1"/>
  <c r="F61" i="1"/>
  <c r="N60" i="1"/>
  <c r="H60" i="1"/>
  <c r="O60" i="1" s="1"/>
  <c r="G60" i="1"/>
  <c r="F60" i="1"/>
  <c r="M60" i="1" s="1"/>
  <c r="J60" i="1" s="1"/>
  <c r="K67" i="1" s="1"/>
  <c r="P67" i="1" s="1"/>
  <c r="O59" i="1"/>
  <c r="M59" i="1"/>
  <c r="J59" i="1"/>
  <c r="K66" i="1" s="1"/>
  <c r="P66" i="1" s="1"/>
  <c r="H59" i="1"/>
  <c r="G59" i="1"/>
  <c r="N59" i="1" s="1"/>
  <c r="F59" i="1"/>
  <c r="N58" i="1"/>
  <c r="M58" i="1"/>
  <c r="H58" i="1"/>
  <c r="O58" i="1" s="1"/>
  <c r="G58" i="1"/>
  <c r="F58" i="1"/>
  <c r="O57" i="1"/>
  <c r="N57" i="1"/>
  <c r="M57" i="1"/>
  <c r="J57" i="1" s="1"/>
  <c r="K64" i="1" s="1"/>
  <c r="P64" i="1" s="1"/>
  <c r="H57" i="1"/>
  <c r="G57" i="1"/>
  <c r="F57" i="1"/>
  <c r="O56" i="1"/>
  <c r="N56" i="1"/>
  <c r="H56" i="1"/>
  <c r="G56" i="1"/>
  <c r="F56" i="1"/>
  <c r="M56" i="1" s="1"/>
  <c r="J56" i="1" s="1"/>
  <c r="K63" i="1" s="1"/>
  <c r="O55" i="1"/>
  <c r="M55" i="1"/>
  <c r="J55" i="1" s="1"/>
  <c r="K62" i="1" s="1"/>
  <c r="P62" i="1" s="1"/>
  <c r="H55" i="1"/>
  <c r="G55" i="1"/>
  <c r="N55" i="1" s="1"/>
  <c r="F55" i="1"/>
  <c r="N54" i="1"/>
  <c r="H54" i="1"/>
  <c r="O54" i="1" s="1"/>
  <c r="G54" i="1"/>
  <c r="F54" i="1"/>
  <c r="M54" i="1" s="1"/>
  <c r="J54" i="1" s="1"/>
  <c r="K61" i="1" s="1"/>
  <c r="P61" i="1" s="1"/>
  <c r="O53" i="1"/>
  <c r="M53" i="1"/>
  <c r="H53" i="1"/>
  <c r="G53" i="1"/>
  <c r="N53" i="1" s="1"/>
  <c r="J53" i="1" s="1"/>
  <c r="K60" i="1" s="1"/>
  <c r="P60" i="1" s="1"/>
  <c r="F53" i="1"/>
  <c r="N52" i="1"/>
  <c r="H52" i="1"/>
  <c r="O52" i="1" s="1"/>
  <c r="G52" i="1"/>
  <c r="F52" i="1"/>
  <c r="M52" i="1" s="1"/>
  <c r="J52" i="1" s="1"/>
  <c r="K59" i="1" s="1"/>
  <c r="P59" i="1" s="1"/>
  <c r="O51" i="1"/>
  <c r="M51" i="1"/>
  <c r="J51" i="1"/>
  <c r="K58" i="1" s="1"/>
  <c r="P58" i="1" s="1"/>
  <c r="H51" i="1"/>
  <c r="G51" i="1"/>
  <c r="N51" i="1" s="1"/>
  <c r="F51" i="1"/>
  <c r="N50" i="1"/>
  <c r="H50" i="1"/>
  <c r="O50" i="1" s="1"/>
  <c r="G50" i="1"/>
  <c r="F50" i="1"/>
  <c r="M50" i="1" s="1"/>
  <c r="J50" i="1" s="1"/>
  <c r="K57" i="1" s="1"/>
  <c r="P57" i="1" s="1"/>
  <c r="O49" i="1"/>
  <c r="M49" i="1"/>
  <c r="H49" i="1"/>
  <c r="G49" i="1"/>
  <c r="N49" i="1" s="1"/>
  <c r="F49" i="1"/>
  <c r="O48" i="1"/>
  <c r="N48" i="1"/>
  <c r="H48" i="1"/>
  <c r="G48" i="1"/>
  <c r="F48" i="1"/>
  <c r="M48" i="1" s="1"/>
  <c r="J48" i="1" s="1"/>
  <c r="K55" i="1" s="1"/>
  <c r="P55" i="1" s="1"/>
  <c r="O47" i="1"/>
  <c r="H47" i="1"/>
  <c r="G47" i="1"/>
  <c r="N47" i="1" s="1"/>
  <c r="F47" i="1"/>
  <c r="M47" i="1" s="1"/>
  <c r="J47" i="1" s="1"/>
  <c r="K54" i="1" s="1"/>
  <c r="P54" i="1" s="1"/>
  <c r="H46" i="1"/>
  <c r="O46" i="1" s="1"/>
  <c r="G46" i="1"/>
  <c r="N46" i="1" s="1"/>
  <c r="F46" i="1"/>
  <c r="M46" i="1" s="1"/>
  <c r="M45" i="1"/>
  <c r="J45" i="1"/>
  <c r="K52" i="1" s="1"/>
  <c r="P52" i="1" s="1"/>
  <c r="H45" i="1"/>
  <c r="O45" i="1" s="1"/>
  <c r="G45" i="1"/>
  <c r="N45" i="1" s="1"/>
  <c r="F45" i="1"/>
  <c r="N44" i="1"/>
  <c r="J44" i="1"/>
  <c r="K51" i="1" s="1"/>
  <c r="P51" i="1" s="1"/>
  <c r="H44" i="1"/>
  <c r="O44" i="1" s="1"/>
  <c r="G44" i="1"/>
  <c r="F44" i="1"/>
  <c r="M44" i="1" s="1"/>
  <c r="O43" i="1"/>
  <c r="M43" i="1"/>
  <c r="J43" i="1" s="1"/>
  <c r="K50" i="1" s="1"/>
  <c r="P50" i="1" s="1"/>
  <c r="H43" i="1"/>
  <c r="G43" i="1"/>
  <c r="N43" i="1" s="1"/>
  <c r="F43" i="1"/>
  <c r="N42" i="1"/>
  <c r="H42" i="1"/>
  <c r="O42" i="1" s="1"/>
  <c r="G42" i="1"/>
  <c r="F42" i="1"/>
  <c r="M42" i="1" s="1"/>
  <c r="J42" i="1" s="1"/>
  <c r="K49" i="1" s="1"/>
  <c r="P49" i="1" s="1"/>
  <c r="O41" i="1"/>
  <c r="N41" i="1"/>
  <c r="M41" i="1"/>
  <c r="J41" i="1"/>
  <c r="K48" i="1" s="1"/>
  <c r="P48" i="1" s="1"/>
  <c r="H41" i="1"/>
  <c r="G41" i="1"/>
  <c r="F41" i="1"/>
  <c r="N40" i="1"/>
  <c r="H40" i="1"/>
  <c r="O40" i="1" s="1"/>
  <c r="G40" i="1"/>
  <c r="F40" i="1"/>
  <c r="M40" i="1" s="1"/>
  <c r="J40" i="1" s="1"/>
  <c r="K47" i="1" s="1"/>
  <c r="P47" i="1" s="1"/>
  <c r="O39" i="1"/>
  <c r="H39" i="1"/>
  <c r="G39" i="1"/>
  <c r="N39" i="1" s="1"/>
  <c r="F39" i="1"/>
  <c r="M39" i="1" s="1"/>
  <c r="J39" i="1" s="1"/>
  <c r="K46" i="1" s="1"/>
  <c r="P46" i="1" s="1"/>
  <c r="M38" i="1"/>
  <c r="H38" i="1"/>
  <c r="O38" i="1" s="1"/>
  <c r="G38" i="1"/>
  <c r="N38" i="1" s="1"/>
  <c r="F38" i="1"/>
  <c r="N37" i="1"/>
  <c r="H37" i="1"/>
  <c r="O37" i="1" s="1"/>
  <c r="G37" i="1"/>
  <c r="F37" i="1"/>
  <c r="M37" i="1" s="1"/>
  <c r="J37" i="1" s="1"/>
  <c r="K44" i="1" s="1"/>
  <c r="P44" i="1" s="1"/>
  <c r="O36" i="1"/>
  <c r="H36" i="1"/>
  <c r="G36" i="1"/>
  <c r="N36" i="1" s="1"/>
  <c r="F36" i="1"/>
  <c r="M36" i="1" s="1"/>
  <c r="M35" i="1"/>
  <c r="H35" i="1"/>
  <c r="O35" i="1" s="1"/>
  <c r="G35" i="1"/>
  <c r="N35" i="1" s="1"/>
  <c r="F35" i="1"/>
  <c r="N34" i="1"/>
  <c r="M34" i="1"/>
  <c r="J34" i="1" s="1"/>
  <c r="K41" i="1" s="1"/>
  <c r="P41" i="1" s="1"/>
  <c r="H34" i="1"/>
  <c r="O34" i="1" s="1"/>
  <c r="G34" i="1"/>
  <c r="F34" i="1"/>
  <c r="O33" i="1"/>
  <c r="N33" i="1"/>
  <c r="J33" i="1" s="1"/>
  <c r="K40" i="1" s="1"/>
  <c r="P40" i="1" s="1"/>
  <c r="M33" i="1"/>
  <c r="H33" i="1"/>
  <c r="G33" i="1"/>
  <c r="F33" i="1"/>
  <c r="O32" i="1"/>
  <c r="N32" i="1"/>
  <c r="H32" i="1"/>
  <c r="G32" i="1"/>
  <c r="F32" i="1"/>
  <c r="M32" i="1" s="1"/>
  <c r="J32" i="1" s="1"/>
  <c r="K39" i="1" s="1"/>
  <c r="P39" i="1" s="1"/>
  <c r="O31" i="1"/>
  <c r="H31" i="1"/>
  <c r="G31" i="1"/>
  <c r="N31" i="1" s="1"/>
  <c r="F31" i="1"/>
  <c r="M31" i="1" s="1"/>
  <c r="M30" i="1"/>
  <c r="H30" i="1"/>
  <c r="O30" i="1" s="1"/>
  <c r="G30" i="1"/>
  <c r="N30" i="1" s="1"/>
  <c r="F30" i="1"/>
  <c r="N29" i="1"/>
  <c r="H29" i="1"/>
  <c r="O29" i="1" s="1"/>
  <c r="G29" i="1"/>
  <c r="F29" i="1"/>
  <c r="M29" i="1" s="1"/>
  <c r="J29" i="1" s="1"/>
  <c r="K36" i="1" s="1"/>
  <c r="P36" i="1" s="1"/>
  <c r="O28" i="1"/>
  <c r="H28" i="1"/>
  <c r="G28" i="1"/>
  <c r="N28" i="1" s="1"/>
  <c r="F28" i="1"/>
  <c r="M28" i="1" s="1"/>
  <c r="J28" i="1" s="1"/>
  <c r="K35" i="1" s="1"/>
  <c r="P35" i="1" s="1"/>
  <c r="M27" i="1"/>
  <c r="H27" i="1"/>
  <c r="O27" i="1" s="1"/>
  <c r="G27" i="1"/>
  <c r="N27" i="1" s="1"/>
  <c r="F27" i="1"/>
  <c r="N26" i="1"/>
  <c r="M26" i="1"/>
  <c r="J26" i="1" s="1"/>
  <c r="K33" i="1" s="1"/>
  <c r="P33" i="1" s="1"/>
  <c r="H26" i="1"/>
  <c r="O26" i="1" s="1"/>
  <c r="G26" i="1"/>
  <c r="F26" i="1"/>
  <c r="O25" i="1"/>
  <c r="N25" i="1"/>
  <c r="J25" i="1" s="1"/>
  <c r="K32" i="1" s="1"/>
  <c r="P32" i="1" s="1"/>
  <c r="M25" i="1"/>
  <c r="H25" i="1"/>
  <c r="G25" i="1"/>
  <c r="F25" i="1"/>
  <c r="O24" i="1"/>
  <c r="N24" i="1"/>
  <c r="H24" i="1"/>
  <c r="G24" i="1"/>
  <c r="F24" i="1"/>
  <c r="M24" i="1" s="1"/>
  <c r="J24" i="1" s="1"/>
  <c r="K31" i="1" s="1"/>
  <c r="P31" i="1" s="1"/>
  <c r="O23" i="1"/>
  <c r="H23" i="1"/>
  <c r="G23" i="1"/>
  <c r="N23" i="1" s="1"/>
  <c r="F23" i="1"/>
  <c r="M23" i="1" s="1"/>
  <c r="J23" i="1" s="1"/>
  <c r="K30" i="1" s="1"/>
  <c r="P30" i="1" s="1"/>
  <c r="M22" i="1"/>
  <c r="H22" i="1"/>
  <c r="O22" i="1" s="1"/>
  <c r="G22" i="1"/>
  <c r="N22" i="1" s="1"/>
  <c r="F22" i="1"/>
  <c r="N21" i="1"/>
  <c r="H21" i="1"/>
  <c r="O21" i="1" s="1"/>
  <c r="G21" i="1"/>
  <c r="F21" i="1"/>
  <c r="M21" i="1" s="1"/>
  <c r="J21" i="1" s="1"/>
  <c r="K28" i="1" s="1"/>
  <c r="P28" i="1" s="1"/>
  <c r="O20" i="1"/>
  <c r="H20" i="1"/>
  <c r="G20" i="1"/>
  <c r="N20" i="1" s="1"/>
  <c r="F20" i="1"/>
  <c r="M20" i="1" s="1"/>
  <c r="J20" i="1" s="1"/>
  <c r="K27" i="1" s="1"/>
  <c r="P27" i="1" s="1"/>
  <c r="M19" i="1"/>
  <c r="H19" i="1"/>
  <c r="O19" i="1" s="1"/>
  <c r="G19" i="1"/>
  <c r="N19" i="1" s="1"/>
  <c r="F19" i="1"/>
  <c r="N18" i="1"/>
  <c r="M18" i="1"/>
  <c r="J18" i="1" s="1"/>
  <c r="K25" i="1" s="1"/>
  <c r="P25" i="1" s="1"/>
  <c r="H18" i="1"/>
  <c r="O18" i="1" s="1"/>
  <c r="G18" i="1"/>
  <c r="F18" i="1"/>
  <c r="O17" i="1"/>
  <c r="N17" i="1"/>
  <c r="H17" i="1"/>
  <c r="G17" i="1"/>
  <c r="F17" i="1"/>
  <c r="M17" i="1" s="1"/>
  <c r="J17" i="1" s="1"/>
  <c r="K24" i="1" s="1"/>
  <c r="P24" i="1" s="1"/>
  <c r="N16" i="1"/>
  <c r="M16" i="1"/>
  <c r="J16" i="1" s="1"/>
  <c r="K23" i="1" s="1"/>
  <c r="P23" i="1" s="1"/>
  <c r="H16" i="1"/>
  <c r="O16" i="1" s="1"/>
  <c r="G16" i="1"/>
  <c r="F16" i="1"/>
  <c r="O15" i="1"/>
  <c r="M15" i="1"/>
  <c r="H15" i="1"/>
  <c r="G15" i="1"/>
  <c r="N15" i="1" s="1"/>
  <c r="J15" i="1" s="1"/>
  <c r="K22" i="1" s="1"/>
  <c r="P22" i="1" s="1"/>
  <c r="F15" i="1"/>
  <c r="N14" i="1"/>
  <c r="H14" i="1"/>
  <c r="O14" i="1" s="1"/>
  <c r="G14" i="1"/>
  <c r="F14" i="1"/>
  <c r="M14" i="1" s="1"/>
  <c r="J14" i="1" s="1"/>
  <c r="K21" i="1" s="1"/>
  <c r="P21" i="1" s="1"/>
  <c r="M13" i="1"/>
  <c r="H13" i="1"/>
  <c r="O13" i="1" s="1"/>
  <c r="G13" i="1"/>
  <c r="N13" i="1" s="1"/>
  <c r="F13" i="1"/>
  <c r="O12" i="1"/>
  <c r="H12" i="1"/>
  <c r="G12" i="1"/>
  <c r="N12" i="1" s="1"/>
  <c r="F12" i="1"/>
  <c r="M12" i="1" s="1"/>
  <c r="J12" i="1" s="1"/>
  <c r="K19" i="1" s="1"/>
  <c r="P19" i="1" s="1"/>
  <c r="N11" i="1"/>
  <c r="H11" i="1"/>
  <c r="O11" i="1" s="1"/>
  <c r="G11" i="1"/>
  <c r="F11" i="1"/>
  <c r="M11" i="1" s="1"/>
  <c r="J11" i="1" s="1"/>
  <c r="J49" i="1" l="1"/>
  <c r="K56" i="1" s="1"/>
  <c r="P56" i="1" s="1"/>
  <c r="J19" i="1"/>
  <c r="K26" i="1" s="1"/>
  <c r="P26" i="1" s="1"/>
  <c r="J30" i="1"/>
  <c r="K37" i="1" s="1"/>
  <c r="P37" i="1" s="1"/>
  <c r="J35" i="1"/>
  <c r="K42" i="1" s="1"/>
  <c r="P42" i="1" s="1"/>
  <c r="L18" i="1"/>
  <c r="K18" i="1"/>
  <c r="P18" i="1" s="1"/>
  <c r="J31" i="1"/>
  <c r="K38" i="1" s="1"/>
  <c r="P38" i="1" s="1"/>
  <c r="J36" i="1"/>
  <c r="K43" i="1" s="1"/>
  <c r="P43" i="1" s="1"/>
  <c r="J13" i="1"/>
  <c r="K20" i="1" s="1"/>
  <c r="P20" i="1" s="1"/>
  <c r="J22" i="1"/>
  <c r="K29" i="1" s="1"/>
  <c r="P29" i="1" s="1"/>
  <c r="J27" i="1"/>
  <c r="K34" i="1" s="1"/>
  <c r="P34" i="1" s="1"/>
  <c r="J38" i="1"/>
  <c r="K45" i="1" s="1"/>
  <c r="P45" i="1" s="1"/>
  <c r="J93" i="1"/>
  <c r="K101" i="1" s="1"/>
  <c r="P101" i="1" s="1"/>
  <c r="J101" i="1"/>
  <c r="K109" i="1" s="1"/>
  <c r="P109" i="1" s="1"/>
  <c r="J109" i="1"/>
  <c r="K117" i="1" s="1"/>
  <c r="P117" i="1" s="1"/>
  <c r="J117" i="1"/>
  <c r="K125" i="1" s="1"/>
  <c r="P125" i="1" s="1"/>
  <c r="J121" i="1"/>
  <c r="K129" i="1" s="1"/>
  <c r="P129" i="1" s="1"/>
  <c r="J125" i="1"/>
  <c r="K133" i="1" s="1"/>
  <c r="P133" i="1" s="1"/>
  <c r="J148" i="1"/>
  <c r="J96" i="1"/>
  <c r="K104" i="1" s="1"/>
  <c r="P104" i="1" s="1"/>
  <c r="J104" i="1"/>
  <c r="K112" i="1" s="1"/>
  <c r="P112" i="1" s="1"/>
  <c r="J46" i="1"/>
  <c r="K53" i="1" s="1"/>
  <c r="P53" i="1" s="1"/>
  <c r="J66" i="1"/>
  <c r="K73" i="1" s="1"/>
  <c r="P73" i="1" s="1"/>
  <c r="J87" i="1"/>
  <c r="K95" i="1" s="1"/>
  <c r="P95" i="1" s="1"/>
  <c r="J140" i="1"/>
  <c r="K148" i="1" s="1"/>
  <c r="P148" i="1" s="1"/>
  <c r="J152" i="1"/>
  <c r="J136" i="1"/>
  <c r="K144" i="1" s="1"/>
  <c r="P144" i="1" s="1"/>
  <c r="J78" i="1"/>
  <c r="K86" i="1" s="1"/>
  <c r="P86" i="1" s="1"/>
  <c r="J62" i="1"/>
  <c r="K69" i="1" s="1"/>
  <c r="P69" i="1" s="1"/>
  <c r="J63" i="1"/>
  <c r="K70" i="1" s="1"/>
  <c r="P70" i="1" s="1"/>
  <c r="K82" i="1"/>
  <c r="P82" i="1" s="1"/>
  <c r="K81" i="1"/>
  <c r="J120" i="1"/>
  <c r="K128" i="1" s="1"/>
  <c r="P128" i="1" s="1"/>
  <c r="J145" i="1"/>
  <c r="K153" i="1" s="1"/>
  <c r="P153" i="1" s="1"/>
  <c r="J149" i="1"/>
  <c r="J58" i="1"/>
  <c r="K65" i="1" s="1"/>
  <c r="P65" i="1" s="1"/>
  <c r="J137" i="1"/>
  <c r="K145" i="1" s="1"/>
  <c r="P145" i="1" s="1"/>
</calcChain>
</file>

<file path=xl/sharedStrings.xml><?xml version="1.0" encoding="utf-8"?>
<sst xmlns="http://schemas.openxmlformats.org/spreadsheetml/2006/main" count="165" uniqueCount="18">
  <si>
    <t>NonComm</t>
  </si>
  <si>
    <t>Operator</t>
  </si>
  <si>
    <t>OI</t>
  </si>
  <si>
    <t>Week</t>
  </si>
  <si>
    <t>Instr</t>
  </si>
  <si>
    <t>+/- Change</t>
  </si>
  <si>
    <t>Цена на момент анализа</t>
  </si>
  <si>
    <t>Dir</t>
  </si>
  <si>
    <t>отработка сигнала</t>
  </si>
  <si>
    <r>
      <t>Открытый интерес</t>
    </r>
    <r>
      <rPr>
        <sz val="11"/>
        <color theme="1"/>
        <rFont val="Tahoma"/>
        <family val="2"/>
        <charset val="204"/>
      </rPr>
      <t xml:space="preserve"> – это количество контрактов находящихся на фьючерсном и/или опционном рынке и некомпенсированных сделкой, поставкой, исполнением и т.п. Открытый интерес является суммой всех длинных или коротких позиций [1]. Так например, если сумма всех длинных позиций на рынке равна 1000 контрактов, то это означает что сумма всех коротких позиций на этом же рынке тоже равна 1000 контрактов, а открытый интерес составляет те же 1000 контрактов. Формула открытого интереса представлена ниже: 
когда уровень открытого интереса был относительно высоким по сравнению с предыдущими значениями рынок начинал идти вниз. В тоже время, когда уровень открытого интереса был низким, рынок начинал идти вверх.</t>
    </r>
  </si>
  <si>
    <t>EUR</t>
  </si>
  <si>
    <t>GBP</t>
  </si>
  <si>
    <t>CHF</t>
  </si>
  <si>
    <t>CAD</t>
  </si>
  <si>
    <t>JPY</t>
  </si>
  <si>
    <t>AUD</t>
  </si>
  <si>
    <t>XAU</t>
  </si>
  <si>
    <t>NZD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</si>
</sst>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04"/>
    </font>
    <font>
      <b/>
      <sz val="11"/>
      <color theme="1"/>
      <name val="Tahoma"/>
      <family val="2"/>
      <charset val="204"/>
    </font>
    <font>
      <i/>
      <sz val="11"/>
      <color theme="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quotePrefix="1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9" fontId="0" fillId="0" borderId="2" xfId="0" applyNumberFormat="1" applyBorder="1"/>
    <xf numFmtId="0" fontId="0" fillId="0" borderId="2" xfId="0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9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7" xfId="0" applyBorder="1"/>
    <xf numFmtId="9" fontId="0" fillId="0" borderId="7" xfId="0" applyNumberFormat="1" applyBorder="1"/>
    <xf numFmtId="0" fontId="0" fillId="0" borderId="7" xfId="0" applyBorder="1" applyAlignment="1">
      <alignment horizontal="right"/>
    </xf>
    <xf numFmtId="0" fontId="0" fillId="0" borderId="8" xfId="0" applyBorder="1"/>
    <xf numFmtId="4" fontId="0" fillId="0" borderId="2" xfId="0" applyNumberFormat="1" applyBorder="1" applyAlignment="1">
      <alignment horizontal="center"/>
    </xf>
    <xf numFmtId="0" fontId="0" fillId="0" borderId="0" xfId="0" applyFill="1" applyBorder="1"/>
    <xf numFmtId="0" fontId="0" fillId="0" borderId="6" xfId="0" applyFill="1" applyBorder="1"/>
    <xf numFmtId="0" fontId="0" fillId="0" borderId="7" xfId="0" applyFill="1" applyBorder="1"/>
  </cellXfs>
  <cellStyles count="1">
    <cellStyle name="Обычный" xfId="0" builtinId="0"/>
  </cellStyles>
  <dxfs count="94"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283028</xdr:colOff>
      <xdr:row>13</xdr:row>
      <xdr:rowOff>65314</xdr:rowOff>
    </xdr:from>
    <xdr:to>
      <xdr:col>24</xdr:col>
      <xdr:colOff>171994</xdr:colOff>
      <xdr:row>15</xdr:row>
      <xdr:rowOff>20682</xdr:rowOff>
    </xdr:to>
    <xdr:pic>
      <xdr:nvPicPr>
        <xdr:cNvPr id="2" name="Рисунок 1" descr="C:\Users\ryzhuk\AppData\Local\Temp\enhtmlclip\formula1.png">
          <a:extLst>
            <a:ext uri="{FF2B5EF4-FFF2-40B4-BE49-F238E27FC236}">
              <a16:creationId xmlns:a16="http://schemas.microsoft.com/office/drawing/2014/main" id="{C01402F3-7F89-4798-B7C9-45D7C4FA3A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04053" y="2779939"/>
          <a:ext cx="3317966" cy="317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vestment\FX\TradeStat\2018.08.17%20TradeDiar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iry"/>
      <sheetName val="Правила Стратегій"/>
      <sheetName val="спец"/>
      <sheetName val="PROFITvsLOSS"/>
      <sheetName val="COT"/>
      <sheetName val="DemonFinder"/>
    </sheetNames>
    <sheetDataSet>
      <sheetData sheetId="0"/>
      <sheetData sheetId="1"/>
      <sheetData sheetId="2">
        <row r="4">
          <cell r="B4" t="str">
            <v>AUDCAD</v>
          </cell>
        </row>
        <row r="5">
          <cell r="B5" t="str">
            <v>AUDJPY</v>
          </cell>
        </row>
        <row r="6">
          <cell r="B6" t="str">
            <v>AUDNZD</v>
          </cell>
        </row>
        <row r="7">
          <cell r="B7" t="str">
            <v>AUDUSD</v>
          </cell>
        </row>
        <row r="8">
          <cell r="B8" t="str">
            <v>CADCHF</v>
          </cell>
        </row>
        <row r="9">
          <cell r="B9" t="str">
            <v>CADJPY</v>
          </cell>
        </row>
        <row r="10">
          <cell r="B10" t="str">
            <v>CHFJPY</v>
          </cell>
        </row>
        <row r="11">
          <cell r="B11" t="str">
            <v>EURAUD</v>
          </cell>
        </row>
        <row r="12">
          <cell r="B12" t="str">
            <v>EURCHF</v>
          </cell>
        </row>
        <row r="13">
          <cell r="B13" t="str">
            <v>EURGBP</v>
          </cell>
        </row>
        <row r="14">
          <cell r="B14" t="str">
            <v>EURUSD</v>
          </cell>
        </row>
        <row r="15">
          <cell r="B15" t="str">
            <v>GBPCHF</v>
          </cell>
        </row>
        <row r="16">
          <cell r="B16" t="str">
            <v>GBPUSD</v>
          </cell>
        </row>
        <row r="17">
          <cell r="B17" t="str">
            <v>NZDCAD</v>
          </cell>
        </row>
        <row r="18">
          <cell r="B18" t="str">
            <v>NZDUSD</v>
          </cell>
        </row>
        <row r="19">
          <cell r="B19" t="str">
            <v>USDCAD</v>
          </cell>
        </row>
        <row r="20">
          <cell r="B20" t="str">
            <v>USDCHF</v>
          </cell>
        </row>
        <row r="21">
          <cell r="B21" t="str">
            <v>USDJPY</v>
          </cell>
        </row>
        <row r="22">
          <cell r="B22" t="str">
            <v>XAUUSD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C0AAF-2912-42B6-986F-DBE15C66D0EA}">
  <sheetPr>
    <tabColor rgb="FF00B0F0"/>
  </sheetPr>
  <dimension ref="A2:AE153"/>
  <sheetViews>
    <sheetView tabSelected="1" zoomScale="80" zoomScaleNormal="80" workbookViewId="0">
      <pane ySplit="3" topLeftCell="A130" activePane="bottomLeft" state="frozen"/>
      <selection pane="bottomLeft" activeCell="C149" sqref="C149"/>
    </sheetView>
  </sheetViews>
  <sheetFormatPr defaultRowHeight="14.25" x14ac:dyDescent="0.2"/>
  <cols>
    <col min="2" max="2" width="13.75" style="1" customWidth="1"/>
    <col min="3" max="3" width="10.25" bestFit="1" customWidth="1"/>
    <col min="4" max="4" width="12.875" customWidth="1"/>
    <col min="5" max="5" width="12.25" customWidth="1"/>
    <col min="6" max="6" width="13.75" customWidth="1"/>
    <col min="7" max="7" width="14.25" customWidth="1"/>
    <col min="8" max="8" width="12" bestFit="1" customWidth="1"/>
    <col min="9" max="9" width="14.75" customWidth="1"/>
    <col min="11" max="12" width="11.375" customWidth="1"/>
  </cols>
  <sheetData>
    <row r="2" spans="1:31" x14ac:dyDescent="0.2">
      <c r="F2" s="2" t="s">
        <v>0</v>
      </c>
      <c r="G2" s="2" t="s">
        <v>1</v>
      </c>
      <c r="H2" s="2" t="s">
        <v>2</v>
      </c>
    </row>
    <row r="3" spans="1:31" ht="42.75" x14ac:dyDescent="0.2">
      <c r="A3" s="2" t="s">
        <v>3</v>
      </c>
      <c r="B3" s="2" t="s">
        <v>4</v>
      </c>
      <c r="C3" s="3" t="s">
        <v>0</v>
      </c>
      <c r="D3" s="3" t="s">
        <v>1</v>
      </c>
      <c r="E3" s="3" t="s">
        <v>2</v>
      </c>
      <c r="F3" s="4" t="s">
        <v>5</v>
      </c>
      <c r="G3" s="4" t="s">
        <v>5</v>
      </c>
      <c r="H3" s="4" t="s">
        <v>5</v>
      </c>
      <c r="I3" s="5" t="s">
        <v>6</v>
      </c>
      <c r="J3" s="2" t="s">
        <v>7</v>
      </c>
      <c r="K3" s="5" t="s">
        <v>8</v>
      </c>
      <c r="L3" s="5"/>
      <c r="T3" s="6" t="s">
        <v>9</v>
      </c>
      <c r="U3" s="6"/>
      <c r="V3" s="6"/>
      <c r="W3" s="6"/>
      <c r="X3" s="6"/>
      <c r="Y3" s="6"/>
      <c r="Z3" s="6"/>
      <c r="AA3" s="6"/>
      <c r="AB3" s="6"/>
      <c r="AC3" s="6"/>
      <c r="AD3" s="6"/>
      <c r="AE3" s="6"/>
    </row>
    <row r="4" spans="1:31" x14ac:dyDescent="0.2">
      <c r="A4">
        <v>14</v>
      </c>
      <c r="B4" s="1" t="s">
        <v>10</v>
      </c>
      <c r="C4">
        <v>89.13</v>
      </c>
      <c r="D4">
        <v>11.55</v>
      </c>
      <c r="E4">
        <v>52.55</v>
      </c>
      <c r="O4" s="7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x14ac:dyDescent="0.2">
      <c r="A5">
        <v>14</v>
      </c>
      <c r="B5" s="1" t="s">
        <v>11</v>
      </c>
      <c r="C5">
        <v>97.47</v>
      </c>
      <c r="D5">
        <v>3.21</v>
      </c>
      <c r="E5">
        <v>18.8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</row>
    <row r="6" spans="1:31" x14ac:dyDescent="0.2">
      <c r="A6">
        <v>14</v>
      </c>
      <c r="B6" s="1" t="s">
        <v>12</v>
      </c>
      <c r="C6">
        <v>34.340000000000003</v>
      </c>
      <c r="D6">
        <v>69.959999999999994</v>
      </c>
      <c r="E6">
        <v>84.41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x14ac:dyDescent="0.2">
      <c r="A7">
        <v>14</v>
      </c>
      <c r="B7" s="1" t="s">
        <v>13</v>
      </c>
      <c r="C7">
        <v>58.61</v>
      </c>
      <c r="D7">
        <v>65.319999999999993</v>
      </c>
      <c r="E7">
        <v>63.97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</row>
    <row r="8" spans="1:31" x14ac:dyDescent="0.2">
      <c r="A8">
        <v>14</v>
      </c>
      <c r="B8" s="1" t="s">
        <v>14</v>
      </c>
      <c r="C8">
        <v>0</v>
      </c>
      <c r="D8">
        <v>100</v>
      </c>
      <c r="E8">
        <v>95.56</v>
      </c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</row>
    <row r="9" spans="1:31" x14ac:dyDescent="0.2">
      <c r="A9">
        <v>14</v>
      </c>
      <c r="B9" s="1" t="s">
        <v>15</v>
      </c>
      <c r="C9">
        <v>28.72</v>
      </c>
      <c r="D9">
        <v>75.81</v>
      </c>
      <c r="E9">
        <v>29.07</v>
      </c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</row>
    <row r="10" spans="1:31" x14ac:dyDescent="0.2">
      <c r="A10">
        <v>14</v>
      </c>
      <c r="B10" s="1" t="s">
        <v>16</v>
      </c>
      <c r="C10">
        <v>71.489999999999995</v>
      </c>
      <c r="D10">
        <v>25.51</v>
      </c>
      <c r="E10">
        <v>49.6</v>
      </c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</row>
    <row r="11" spans="1:31" x14ac:dyDescent="0.2">
      <c r="A11" s="8">
        <v>15</v>
      </c>
      <c r="B11" s="9" t="s">
        <v>10</v>
      </c>
      <c r="C11" s="10">
        <v>89.13</v>
      </c>
      <c r="D11" s="10">
        <v>15.54</v>
      </c>
      <c r="E11" s="10">
        <v>45.96</v>
      </c>
      <c r="F11" s="11">
        <f>C11/C4-1</f>
        <v>0</v>
      </c>
      <c r="G11" s="11">
        <f>(D11/D4-1)*-1</f>
        <v>-0.34545454545454524</v>
      </c>
      <c r="H11" s="11">
        <f>E11/E4-1</f>
        <v>-0.12540437678401517</v>
      </c>
      <c r="I11" s="12">
        <v>1.2326999999999999</v>
      </c>
      <c r="J11" s="10">
        <f>IF(SUM(M11:O11)&gt;=2,1,IF(SUM(M11:O11)&lt;=-2,-1,0))</f>
        <v>-1</v>
      </c>
      <c r="K11" s="10"/>
      <c r="L11" s="10"/>
      <c r="M11" s="10">
        <f>IF(F11&gt;5%,1,IF(F11&lt;-5%,-1,0))</f>
        <v>0</v>
      </c>
      <c r="N11" s="10">
        <f>IF(G11&gt;5%,1,IF(G11&lt;-5%,-1,0))</f>
        <v>-1</v>
      </c>
      <c r="O11" s="13">
        <f>IF(H11&gt;5%,1,IF(H11&lt;-5%,-1,0))</f>
        <v>-1</v>
      </c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</row>
    <row r="12" spans="1:31" x14ac:dyDescent="0.2">
      <c r="A12" s="14">
        <v>15</v>
      </c>
      <c r="B12" s="15" t="s">
        <v>11</v>
      </c>
      <c r="C12" s="16">
        <v>100</v>
      </c>
      <c r="D12" s="16">
        <v>0</v>
      </c>
      <c r="E12" s="16">
        <v>10.02</v>
      </c>
      <c r="F12" s="17">
        <f>C12/C5-1</f>
        <v>2.5956704627064786E-2</v>
      </c>
      <c r="G12" s="17">
        <f t="shared" ref="G12:G17" si="0">(D12/D5-1)*-1</f>
        <v>1</v>
      </c>
      <c r="H12" s="17">
        <f t="shared" ref="H12:H75" si="1">E12/E5-1</f>
        <v>-0.46702127659574477</v>
      </c>
      <c r="I12" s="18">
        <v>1.4235</v>
      </c>
      <c r="J12" s="16">
        <f t="shared" ref="J12:J17" si="2">IF(SUM(M12:O12)&gt;=2,1,IF(SUM(M12:O12)&lt;=-2,-1,0))</f>
        <v>0</v>
      </c>
      <c r="K12" s="15"/>
      <c r="L12" s="15"/>
      <c r="M12" s="16">
        <f t="shared" ref="M12:O27" si="3">IF(F12&gt;5%,1,IF(F12&lt;-5%,-1,0))</f>
        <v>0</v>
      </c>
      <c r="N12" s="16">
        <f t="shared" si="3"/>
        <v>1</v>
      </c>
      <c r="O12" s="19">
        <f t="shared" si="3"/>
        <v>-1</v>
      </c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</row>
    <row r="13" spans="1:31" x14ac:dyDescent="0.2">
      <c r="A13" s="14">
        <v>15</v>
      </c>
      <c r="B13" s="15" t="s">
        <v>12</v>
      </c>
      <c r="C13" s="16">
        <v>35.799999999999997</v>
      </c>
      <c r="D13" s="16">
        <v>65.98</v>
      </c>
      <c r="E13" s="16">
        <v>77.3</v>
      </c>
      <c r="F13" s="17">
        <f>C13/C6-1</f>
        <v>4.2516016307512894E-2</v>
      </c>
      <c r="G13" s="17">
        <f t="shared" si="0"/>
        <v>5.6889651229273697E-2</v>
      </c>
      <c r="H13" s="17">
        <f t="shared" si="1"/>
        <v>-8.4231726098803472E-2</v>
      </c>
      <c r="I13" s="18">
        <v>0.96160000000000001</v>
      </c>
      <c r="J13" s="16">
        <f t="shared" si="2"/>
        <v>0</v>
      </c>
      <c r="K13" s="15"/>
      <c r="L13" s="15"/>
      <c r="M13" s="16">
        <f t="shared" si="3"/>
        <v>0</v>
      </c>
      <c r="N13" s="16">
        <f t="shared" si="3"/>
        <v>1</v>
      </c>
      <c r="O13" s="19">
        <f t="shared" si="3"/>
        <v>-1</v>
      </c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</row>
    <row r="14" spans="1:31" x14ac:dyDescent="0.2">
      <c r="A14" s="14">
        <v>15</v>
      </c>
      <c r="B14" s="15" t="s">
        <v>13</v>
      </c>
      <c r="C14" s="16">
        <v>61.16</v>
      </c>
      <c r="D14" s="16">
        <v>37.700000000000003</v>
      </c>
      <c r="E14" s="16">
        <v>91.22</v>
      </c>
      <c r="F14" s="17">
        <f>C14/C7-1</f>
        <v>4.3507933799692866E-2</v>
      </c>
      <c r="G14" s="17">
        <f t="shared" si="0"/>
        <v>0.42284139620330674</v>
      </c>
      <c r="H14" s="17">
        <f t="shared" si="1"/>
        <v>0.42598092856026271</v>
      </c>
      <c r="I14" s="18">
        <v>1.26</v>
      </c>
      <c r="J14" s="16">
        <f t="shared" si="2"/>
        <v>1</v>
      </c>
      <c r="K14" s="15"/>
      <c r="L14" s="15"/>
      <c r="M14" s="16">
        <f t="shared" si="3"/>
        <v>0</v>
      </c>
      <c r="N14" s="16">
        <f t="shared" si="3"/>
        <v>1</v>
      </c>
      <c r="O14" s="19">
        <f t="shared" si="3"/>
        <v>1</v>
      </c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</row>
    <row r="15" spans="1:31" x14ac:dyDescent="0.2">
      <c r="A15" s="14">
        <v>15</v>
      </c>
      <c r="B15" s="15" t="s">
        <v>14</v>
      </c>
      <c r="C15" s="16">
        <v>0</v>
      </c>
      <c r="D15" s="16">
        <v>100</v>
      </c>
      <c r="E15" s="16">
        <v>100</v>
      </c>
      <c r="F15" s="17" t="str">
        <f>IF(C15=0,"",C15/C8-1)</f>
        <v/>
      </c>
      <c r="G15" s="17">
        <f t="shared" si="0"/>
        <v>0</v>
      </c>
      <c r="H15" s="17">
        <f t="shared" si="1"/>
        <v>4.6462955211385548E-2</v>
      </c>
      <c r="I15" s="18">
        <v>107.35</v>
      </c>
      <c r="J15" s="16">
        <f t="shared" si="2"/>
        <v>0</v>
      </c>
      <c r="K15" s="15"/>
      <c r="L15" s="15"/>
      <c r="M15" s="16">
        <f t="shared" si="3"/>
        <v>1</v>
      </c>
      <c r="N15" s="16">
        <f t="shared" si="3"/>
        <v>0</v>
      </c>
      <c r="O15" s="19">
        <f t="shared" si="3"/>
        <v>0</v>
      </c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</row>
    <row r="16" spans="1:31" x14ac:dyDescent="0.2">
      <c r="A16" s="14">
        <v>15</v>
      </c>
      <c r="B16" s="15" t="s">
        <v>15</v>
      </c>
      <c r="C16" s="16">
        <v>20.83</v>
      </c>
      <c r="D16" s="16">
        <v>82.64</v>
      </c>
      <c r="E16" s="16">
        <v>33.090000000000003</v>
      </c>
      <c r="F16" s="17">
        <f>IF(C16=0,"",C16/C9-1)</f>
        <v>-0.27472144846796664</v>
      </c>
      <c r="G16" s="17">
        <f t="shared" si="0"/>
        <v>-9.0093655190607969E-2</v>
      </c>
      <c r="H16" s="17">
        <f t="shared" si="1"/>
        <v>0.13828689370485048</v>
      </c>
      <c r="I16" s="18">
        <v>0.77610000000000001</v>
      </c>
      <c r="J16" s="16">
        <f t="shared" si="2"/>
        <v>0</v>
      </c>
      <c r="K16" s="15"/>
      <c r="L16" s="15"/>
      <c r="M16" s="16">
        <f t="shared" si="3"/>
        <v>-1</v>
      </c>
      <c r="N16" s="16">
        <f t="shared" si="3"/>
        <v>-1</v>
      </c>
      <c r="O16" s="19">
        <f t="shared" si="3"/>
        <v>1</v>
      </c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</row>
    <row r="17" spans="1:31" x14ac:dyDescent="0.2">
      <c r="A17" s="20">
        <v>15</v>
      </c>
      <c r="B17" s="21" t="s">
        <v>16</v>
      </c>
      <c r="C17" s="22">
        <v>53.85</v>
      </c>
      <c r="D17" s="22">
        <v>43.08</v>
      </c>
      <c r="E17" s="22">
        <v>33.35</v>
      </c>
      <c r="F17" s="23">
        <f>IF(C17=0,"",C17/C10-1)</f>
        <v>-0.24674779689467052</v>
      </c>
      <c r="G17" s="23">
        <f t="shared" si="0"/>
        <v>-0.68874950999607987</v>
      </c>
      <c r="H17" s="23">
        <f t="shared" si="1"/>
        <v>-0.3276209677419355</v>
      </c>
      <c r="I17" s="24">
        <v>1345</v>
      </c>
      <c r="J17" s="22">
        <f t="shared" si="2"/>
        <v>-1</v>
      </c>
      <c r="K17" s="21"/>
      <c r="L17" s="21"/>
      <c r="M17" s="22">
        <f t="shared" si="3"/>
        <v>-1</v>
      </c>
      <c r="N17" s="22">
        <f t="shared" si="3"/>
        <v>-1</v>
      </c>
      <c r="O17" s="25">
        <f t="shared" si="3"/>
        <v>-1</v>
      </c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</row>
    <row r="18" spans="1:31" x14ac:dyDescent="0.2">
      <c r="A18" s="8">
        <v>16</v>
      </c>
      <c r="B18" s="9" t="s">
        <v>10</v>
      </c>
      <c r="C18" s="10">
        <v>97.43</v>
      </c>
      <c r="D18" s="10">
        <v>6.12</v>
      </c>
      <c r="E18" s="10">
        <v>43.8</v>
      </c>
      <c r="F18" s="11">
        <f t="shared" ref="F18:F52" si="4">IF(C18=0,"",C18/C11-1)</f>
        <v>9.3122405475148717E-2</v>
      </c>
      <c r="G18" s="11">
        <f>(D18/D11-1)*-1</f>
        <v>0.60617760617760608</v>
      </c>
      <c r="H18" s="11">
        <f t="shared" si="1"/>
        <v>-4.6997389033942683E-2</v>
      </c>
      <c r="I18" s="12">
        <v>1.2287999999999999</v>
      </c>
      <c r="J18" s="10">
        <f>IF(SUM(M18:N18)&gt;=2,1,IF(SUM(M18:N18)&lt;=-2,-1,0))</f>
        <v>1</v>
      </c>
      <c r="K18" s="26">
        <f>IF(AND(J11=-1,(I11-I18)&gt;0),1,IF(AND(J11=1,(I18-I11)&gt;0),-1,0))</f>
        <v>1</v>
      </c>
      <c r="L18" s="26">
        <f>IF(AND(J11=-1,(I11-I18)&lt;0),-1,IF(AND(J11=1,(I18-I11)&lt;0),-1,0))</f>
        <v>0</v>
      </c>
      <c r="M18" s="10">
        <f t="shared" si="3"/>
        <v>1</v>
      </c>
      <c r="N18" s="10">
        <f t="shared" si="3"/>
        <v>1</v>
      </c>
      <c r="O18" s="13">
        <f t="shared" si="3"/>
        <v>0</v>
      </c>
      <c r="P18">
        <f>IF(OR(K18=1,K18=-1),ABS(I18-I11),0)</f>
        <v>3.9000000000000146E-3</v>
      </c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</row>
    <row r="19" spans="1:31" x14ac:dyDescent="0.2">
      <c r="A19" s="14">
        <v>16</v>
      </c>
      <c r="B19" s="15" t="s">
        <v>11</v>
      </c>
      <c r="C19" s="16">
        <v>100</v>
      </c>
      <c r="D19" s="16">
        <v>0</v>
      </c>
      <c r="E19" s="16">
        <v>12.86</v>
      </c>
      <c r="F19" s="17">
        <f t="shared" si="4"/>
        <v>0</v>
      </c>
      <c r="G19" s="17" t="str">
        <f t="shared" ref="G19:G24" si="5">IF(D12=0,"",(D19/D12-1)*-1)</f>
        <v/>
      </c>
      <c r="H19" s="17">
        <f t="shared" si="1"/>
        <v>0.28343313373253487</v>
      </c>
      <c r="I19" s="18">
        <v>1.3994</v>
      </c>
      <c r="J19" s="16">
        <f t="shared" ref="J19:J45" si="6">IF(SUM(M19:N19)&gt;=2,1,IF(SUM(M19:N19)&lt;=-2,-1,0))</f>
        <v>0</v>
      </c>
      <c r="K19" s="15">
        <f t="shared" ref="K19:K24" si="7">IF(AND(J12=-1,(I12-I19)&gt;0),1,IF(AND(J12=1,(I19-I12)&gt;0),-1,0))</f>
        <v>0</v>
      </c>
      <c r="L19" s="15"/>
      <c r="M19" s="16">
        <f t="shared" si="3"/>
        <v>0</v>
      </c>
      <c r="N19" s="16">
        <f t="shared" si="3"/>
        <v>1</v>
      </c>
      <c r="O19" s="19">
        <f t="shared" si="3"/>
        <v>1</v>
      </c>
      <c r="P19">
        <f t="shared" ref="P19:P80" si="8">IF(OR(K19=1,K19=-1),ABS(I19-I12),0)</f>
        <v>0</v>
      </c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</row>
    <row r="20" spans="1:31" x14ac:dyDescent="0.2">
      <c r="A20" s="14">
        <v>16</v>
      </c>
      <c r="B20" s="15" t="s">
        <v>12</v>
      </c>
      <c r="C20" s="16">
        <v>38.659999999999997</v>
      </c>
      <c r="D20" s="16">
        <v>59.08</v>
      </c>
      <c r="E20" s="16">
        <v>73.09</v>
      </c>
      <c r="F20" s="17">
        <f t="shared" si="4"/>
        <v>7.988826815642458E-2</v>
      </c>
      <c r="G20" s="17">
        <f t="shared" si="5"/>
        <v>0.10457714458926959</v>
      </c>
      <c r="H20" s="17">
        <f t="shared" si="1"/>
        <v>-5.4463130659767045E-2</v>
      </c>
      <c r="I20" s="18">
        <v>0.9738</v>
      </c>
      <c r="J20" s="16">
        <f t="shared" si="6"/>
        <v>1</v>
      </c>
      <c r="K20" s="15">
        <f t="shared" si="7"/>
        <v>0</v>
      </c>
      <c r="L20" s="15"/>
      <c r="M20" s="16">
        <f t="shared" si="3"/>
        <v>1</v>
      </c>
      <c r="N20" s="16">
        <f t="shared" si="3"/>
        <v>1</v>
      </c>
      <c r="O20" s="19">
        <f t="shared" si="3"/>
        <v>-1</v>
      </c>
      <c r="P20">
        <f t="shared" si="8"/>
        <v>0</v>
      </c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</row>
    <row r="21" spans="1:31" x14ac:dyDescent="0.2">
      <c r="A21" s="14">
        <v>16</v>
      </c>
      <c r="B21" s="15" t="s">
        <v>13</v>
      </c>
      <c r="C21" s="16">
        <v>62.45</v>
      </c>
      <c r="D21" s="16">
        <v>36.96</v>
      </c>
      <c r="E21" s="16">
        <v>92.24</v>
      </c>
      <c r="F21" s="17">
        <f t="shared" si="4"/>
        <v>2.1092217135382674E-2</v>
      </c>
      <c r="G21" s="17">
        <f t="shared" si="5"/>
        <v>1.9628647214854134E-2</v>
      </c>
      <c r="H21" s="17">
        <f t="shared" si="1"/>
        <v>1.1181758386318741E-2</v>
      </c>
      <c r="I21" s="18">
        <v>1.2753000000000001</v>
      </c>
      <c r="J21" s="16">
        <f t="shared" si="6"/>
        <v>0</v>
      </c>
      <c r="K21" s="15">
        <f t="shared" si="7"/>
        <v>-1</v>
      </c>
      <c r="L21" s="15"/>
      <c r="M21" s="16">
        <f t="shared" si="3"/>
        <v>0</v>
      </c>
      <c r="N21" s="16">
        <f t="shared" si="3"/>
        <v>0</v>
      </c>
      <c r="O21" s="19">
        <f t="shared" si="3"/>
        <v>0</v>
      </c>
      <c r="P21">
        <f t="shared" si="8"/>
        <v>1.5300000000000091E-2</v>
      </c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</row>
    <row r="22" spans="1:31" x14ac:dyDescent="0.2">
      <c r="A22" s="14">
        <v>16</v>
      </c>
      <c r="B22" s="15" t="s">
        <v>14</v>
      </c>
      <c r="C22" s="16">
        <v>0</v>
      </c>
      <c r="D22" s="16">
        <v>100</v>
      </c>
      <c r="E22" s="16">
        <v>100</v>
      </c>
      <c r="F22" s="17" t="str">
        <f t="shared" si="4"/>
        <v/>
      </c>
      <c r="G22" s="17">
        <f t="shared" si="5"/>
        <v>0</v>
      </c>
      <c r="H22" s="17">
        <f t="shared" si="1"/>
        <v>0</v>
      </c>
      <c r="I22" s="18">
        <v>107.63</v>
      </c>
      <c r="J22" s="16">
        <f t="shared" si="6"/>
        <v>0</v>
      </c>
      <c r="K22" s="15">
        <f t="shared" si="7"/>
        <v>0</v>
      </c>
      <c r="L22" s="15"/>
      <c r="M22" s="16">
        <f t="shared" si="3"/>
        <v>1</v>
      </c>
      <c r="N22" s="16">
        <f t="shared" si="3"/>
        <v>0</v>
      </c>
      <c r="O22" s="19">
        <f t="shared" si="3"/>
        <v>0</v>
      </c>
      <c r="P22">
        <f t="shared" si="8"/>
        <v>0</v>
      </c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</row>
    <row r="23" spans="1:31" x14ac:dyDescent="0.2">
      <c r="A23" s="14">
        <v>16</v>
      </c>
      <c r="B23" s="15" t="s">
        <v>15</v>
      </c>
      <c r="C23" s="16">
        <v>16.72</v>
      </c>
      <c r="D23" s="16">
        <v>87.25</v>
      </c>
      <c r="E23" s="16">
        <v>24.51</v>
      </c>
      <c r="F23" s="17">
        <f t="shared" si="4"/>
        <v>-0.19731156985117615</v>
      </c>
      <c r="G23" s="17">
        <f t="shared" si="5"/>
        <v>-5.5784123910938899E-2</v>
      </c>
      <c r="H23" s="17">
        <f t="shared" si="1"/>
        <v>-0.25929283771532186</v>
      </c>
      <c r="I23" s="18">
        <v>0.76690000000000003</v>
      </c>
      <c r="J23" s="16">
        <f t="shared" si="6"/>
        <v>-1</v>
      </c>
      <c r="K23" s="15">
        <f t="shared" si="7"/>
        <v>0</v>
      </c>
      <c r="L23" s="15"/>
      <c r="M23" s="16">
        <f t="shared" si="3"/>
        <v>-1</v>
      </c>
      <c r="N23" s="16">
        <f t="shared" si="3"/>
        <v>-1</v>
      </c>
      <c r="O23" s="19">
        <f t="shared" si="3"/>
        <v>-1</v>
      </c>
      <c r="P23">
        <f t="shared" si="8"/>
        <v>0</v>
      </c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</row>
    <row r="24" spans="1:31" x14ac:dyDescent="0.2">
      <c r="A24" s="20">
        <v>16</v>
      </c>
      <c r="B24" s="21" t="s">
        <v>16</v>
      </c>
      <c r="C24" s="22">
        <v>49.77</v>
      </c>
      <c r="D24" s="22">
        <v>47.96</v>
      </c>
      <c r="E24" s="22">
        <v>43.17</v>
      </c>
      <c r="F24" s="23">
        <f t="shared" si="4"/>
        <v>-7.576601671309191E-2</v>
      </c>
      <c r="G24" s="23">
        <f t="shared" si="5"/>
        <v>-0.11327762302692679</v>
      </c>
      <c r="H24" s="23">
        <f t="shared" si="1"/>
        <v>0.29445277361319344</v>
      </c>
      <c r="I24" s="24">
        <v>1335.37</v>
      </c>
      <c r="J24" s="22">
        <f t="shared" si="6"/>
        <v>-1</v>
      </c>
      <c r="K24" s="21">
        <f t="shared" si="7"/>
        <v>1</v>
      </c>
      <c r="L24" s="21"/>
      <c r="M24" s="22">
        <f t="shared" si="3"/>
        <v>-1</v>
      </c>
      <c r="N24" s="22">
        <f t="shared" si="3"/>
        <v>-1</v>
      </c>
      <c r="O24" s="25">
        <f t="shared" si="3"/>
        <v>1</v>
      </c>
      <c r="P24">
        <f t="shared" si="8"/>
        <v>9.6300000000001091</v>
      </c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</row>
    <row r="25" spans="1:31" x14ac:dyDescent="0.2">
      <c r="A25" s="8">
        <v>17</v>
      </c>
      <c r="B25" s="9" t="s">
        <v>10</v>
      </c>
      <c r="C25" s="10">
        <v>98.57</v>
      </c>
      <c r="D25" s="10">
        <v>6.8</v>
      </c>
      <c r="E25" s="10">
        <v>43.78</v>
      </c>
      <c r="F25" s="11">
        <f t="shared" si="4"/>
        <v>1.1700708200759413E-2</v>
      </c>
      <c r="G25" s="11">
        <f>(D25/D18-1)*-1</f>
        <v>-0.11111111111111116</v>
      </c>
      <c r="H25" s="11">
        <f t="shared" si="1"/>
        <v>-4.5662100456611565E-4</v>
      </c>
      <c r="I25" s="12">
        <v>1.2128000000000001</v>
      </c>
      <c r="J25" s="10">
        <f t="shared" si="6"/>
        <v>0</v>
      </c>
      <c r="K25" s="9">
        <f>IF(AND(J18=-1,(I18-I25)&gt;0),1,IF(AND(J18=1,(I25-I18)&gt;0),-1,0))</f>
        <v>0</v>
      </c>
      <c r="L25" s="9"/>
      <c r="M25" s="10">
        <f t="shared" si="3"/>
        <v>0</v>
      </c>
      <c r="N25" s="10">
        <f t="shared" si="3"/>
        <v>-1</v>
      </c>
      <c r="O25" s="13">
        <f t="shared" si="3"/>
        <v>0</v>
      </c>
      <c r="P25">
        <f t="shared" si="8"/>
        <v>0</v>
      </c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</row>
    <row r="26" spans="1:31" x14ac:dyDescent="0.2">
      <c r="A26" s="14">
        <v>17</v>
      </c>
      <c r="B26" s="15" t="s">
        <v>11</v>
      </c>
      <c r="C26" s="27">
        <v>100</v>
      </c>
      <c r="D26" s="27">
        <v>0</v>
      </c>
      <c r="E26" s="27">
        <v>37</v>
      </c>
      <c r="F26" s="17">
        <f t="shared" si="4"/>
        <v>0</v>
      </c>
      <c r="G26" s="17" t="str">
        <f t="shared" ref="G26:G31" si="9">IF(D19=0,"",(D26/D19-1)*-1)</f>
        <v/>
      </c>
      <c r="H26" s="17">
        <f t="shared" si="1"/>
        <v>1.8771384136858478</v>
      </c>
      <c r="I26" s="18">
        <v>1.3777999999999999</v>
      </c>
      <c r="J26" s="16">
        <f t="shared" si="6"/>
        <v>0</v>
      </c>
      <c r="K26" s="15">
        <f t="shared" ref="K26:K31" si="10">IF(AND(J19=-1,(I19-I26)&gt;0),1,IF(AND(J19=1,(I26-I19)&gt;0),-1,0))</f>
        <v>0</v>
      </c>
      <c r="L26" s="15"/>
      <c r="M26" s="16">
        <f t="shared" si="3"/>
        <v>0</v>
      </c>
      <c r="N26" s="16">
        <f t="shared" si="3"/>
        <v>1</v>
      </c>
      <c r="O26" s="19">
        <f t="shared" si="3"/>
        <v>1</v>
      </c>
      <c r="P26">
        <f t="shared" si="8"/>
        <v>0</v>
      </c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</row>
    <row r="27" spans="1:31" x14ac:dyDescent="0.2">
      <c r="A27" s="14">
        <v>17</v>
      </c>
      <c r="B27" s="15" t="s">
        <v>12</v>
      </c>
      <c r="C27" s="27">
        <v>38.1</v>
      </c>
      <c r="D27" s="27">
        <v>55.01</v>
      </c>
      <c r="E27" s="27">
        <v>59.46</v>
      </c>
      <c r="F27" s="17">
        <f t="shared" si="4"/>
        <v>-1.4485256078634157E-2</v>
      </c>
      <c r="G27" s="17">
        <f t="shared" si="9"/>
        <v>6.8889641164522675E-2</v>
      </c>
      <c r="H27" s="17">
        <f t="shared" si="1"/>
        <v>-0.18648241893555895</v>
      </c>
      <c r="I27" s="18">
        <v>0.98699999999999999</v>
      </c>
      <c r="J27" s="16">
        <f t="shared" si="6"/>
        <v>0</v>
      </c>
      <c r="K27" s="15">
        <f t="shared" si="10"/>
        <v>-1</v>
      </c>
      <c r="L27" s="15"/>
      <c r="M27" s="16">
        <f t="shared" si="3"/>
        <v>0</v>
      </c>
      <c r="N27" s="16">
        <f t="shared" si="3"/>
        <v>1</v>
      </c>
      <c r="O27" s="19">
        <f t="shared" si="3"/>
        <v>-1</v>
      </c>
      <c r="P27">
        <f t="shared" si="8"/>
        <v>1.319999999999999E-2</v>
      </c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</row>
    <row r="28" spans="1:31" x14ac:dyDescent="0.2">
      <c r="A28" s="14">
        <v>17</v>
      </c>
      <c r="B28" s="15" t="s">
        <v>13</v>
      </c>
      <c r="C28" s="27">
        <v>60.64</v>
      </c>
      <c r="D28" s="27">
        <v>41.96</v>
      </c>
      <c r="E28" s="27">
        <v>90.23</v>
      </c>
      <c r="F28" s="17">
        <f t="shared" si="4"/>
        <v>-2.8983186549239481E-2</v>
      </c>
      <c r="G28" s="17">
        <f t="shared" si="9"/>
        <v>-0.13528138528138522</v>
      </c>
      <c r="H28" s="17">
        <f t="shared" si="1"/>
        <v>-2.1790980052038056E-2</v>
      </c>
      <c r="I28" s="18">
        <v>1.2825</v>
      </c>
      <c r="J28" s="16">
        <f t="shared" si="6"/>
        <v>0</v>
      </c>
      <c r="K28" s="15">
        <f t="shared" si="10"/>
        <v>0</v>
      </c>
      <c r="L28" s="15"/>
      <c r="M28" s="16">
        <f t="shared" ref="M28:O43" si="11">IF(F28&gt;5%,1,IF(F28&lt;-5%,-1,0))</f>
        <v>0</v>
      </c>
      <c r="N28" s="16">
        <f t="shared" si="11"/>
        <v>-1</v>
      </c>
      <c r="O28" s="19">
        <f t="shared" si="11"/>
        <v>0</v>
      </c>
      <c r="P28">
        <f t="shared" si="8"/>
        <v>0</v>
      </c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</row>
    <row r="29" spans="1:31" x14ac:dyDescent="0.2">
      <c r="A29" s="14">
        <v>17</v>
      </c>
      <c r="B29" s="15" t="s">
        <v>14</v>
      </c>
      <c r="C29" s="27">
        <v>1.68</v>
      </c>
      <c r="D29" s="27">
        <v>99.86</v>
      </c>
      <c r="E29" s="27">
        <v>100</v>
      </c>
      <c r="F29" s="17" t="str">
        <f>IF(OR(C29=0,C22=0),"",C29/C22-1)</f>
        <v/>
      </c>
      <c r="G29" s="17">
        <f t="shared" si="9"/>
        <v>1.3999999999999568E-3</v>
      </c>
      <c r="H29" s="17">
        <f t="shared" si="1"/>
        <v>0</v>
      </c>
      <c r="I29" s="18">
        <v>109.03</v>
      </c>
      <c r="J29" s="16">
        <f t="shared" si="6"/>
        <v>0</v>
      </c>
      <c r="K29" s="15">
        <f t="shared" si="10"/>
        <v>0</v>
      </c>
      <c r="L29" s="15"/>
      <c r="M29" s="16">
        <f t="shared" si="11"/>
        <v>1</v>
      </c>
      <c r="N29" s="16">
        <f t="shared" si="11"/>
        <v>0</v>
      </c>
      <c r="O29" s="19">
        <f t="shared" si="11"/>
        <v>0</v>
      </c>
      <c r="P29">
        <f t="shared" si="8"/>
        <v>0</v>
      </c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</row>
    <row r="30" spans="1:31" x14ac:dyDescent="0.2">
      <c r="A30" s="14">
        <v>17</v>
      </c>
      <c r="B30" s="15" t="s">
        <v>15</v>
      </c>
      <c r="C30" s="27">
        <v>9.31</v>
      </c>
      <c r="D30" s="27">
        <v>88.55</v>
      </c>
      <c r="E30" s="27">
        <v>20.100000000000001</v>
      </c>
      <c r="F30" s="17">
        <f t="shared" si="4"/>
        <v>-0.44318181818181812</v>
      </c>
      <c r="G30" s="17">
        <f t="shared" si="9"/>
        <v>-1.489971346704877E-2</v>
      </c>
      <c r="H30" s="17">
        <f t="shared" si="1"/>
        <v>-0.17992656058751533</v>
      </c>
      <c r="I30" s="18">
        <v>0.75780000000000003</v>
      </c>
      <c r="J30" s="16">
        <f t="shared" si="6"/>
        <v>0</v>
      </c>
      <c r="K30" s="15">
        <f t="shared" si="10"/>
        <v>1</v>
      </c>
      <c r="L30" s="15"/>
      <c r="M30" s="16">
        <f t="shared" si="11"/>
        <v>-1</v>
      </c>
      <c r="N30" s="16">
        <f t="shared" si="11"/>
        <v>0</v>
      </c>
      <c r="O30" s="19">
        <f t="shared" si="11"/>
        <v>-1</v>
      </c>
      <c r="P30">
        <f t="shared" si="8"/>
        <v>9.099999999999997E-3</v>
      </c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</row>
    <row r="31" spans="1:31" x14ac:dyDescent="0.2">
      <c r="A31" s="20">
        <v>17</v>
      </c>
      <c r="B31" s="21" t="s">
        <v>16</v>
      </c>
      <c r="C31" s="22">
        <v>54.19</v>
      </c>
      <c r="D31" s="22">
        <v>43.32</v>
      </c>
      <c r="E31" s="22">
        <v>51.84</v>
      </c>
      <c r="F31" s="23">
        <f t="shared" si="4"/>
        <v>8.8808519188265933E-2</v>
      </c>
      <c r="G31" s="23">
        <f t="shared" si="9"/>
        <v>9.6747289407839832E-2</v>
      </c>
      <c r="H31" s="23">
        <f t="shared" si="1"/>
        <v>0.20083391243919402</v>
      </c>
      <c r="I31" s="24">
        <v>1323</v>
      </c>
      <c r="J31" s="22">
        <f t="shared" si="6"/>
        <v>1</v>
      </c>
      <c r="K31" s="21">
        <f t="shared" si="10"/>
        <v>1</v>
      </c>
      <c r="L31" s="21"/>
      <c r="M31" s="22">
        <f t="shared" si="11"/>
        <v>1</v>
      </c>
      <c r="N31" s="22">
        <f t="shared" si="11"/>
        <v>1</v>
      </c>
      <c r="O31" s="25">
        <f t="shared" si="11"/>
        <v>1</v>
      </c>
      <c r="P31">
        <f t="shared" si="8"/>
        <v>12.369999999999891</v>
      </c>
    </row>
    <row r="32" spans="1:31" x14ac:dyDescent="0.2">
      <c r="A32" s="8">
        <v>18</v>
      </c>
      <c r="B32" s="9" t="s">
        <v>10</v>
      </c>
      <c r="C32" s="10">
        <v>85.18</v>
      </c>
      <c r="D32" s="10">
        <v>19.170000000000002</v>
      </c>
      <c r="E32" s="10">
        <v>42.37</v>
      </c>
      <c r="F32" s="11">
        <f t="shared" si="4"/>
        <v>-0.13584254844273091</v>
      </c>
      <c r="G32" s="11">
        <f>(D32/D25-1)*-1</f>
        <v>-1.8191176470588237</v>
      </c>
      <c r="H32" s="11">
        <f t="shared" si="1"/>
        <v>-3.2206486980356441E-2</v>
      </c>
      <c r="I32" s="12">
        <v>1.1959</v>
      </c>
      <c r="J32" s="10">
        <f t="shared" si="6"/>
        <v>-1</v>
      </c>
      <c r="K32" s="9">
        <f>IF(AND(J25=-1,(I25-I32)&gt;0),1,IF(AND(J25=1,(I32-I25)&gt;0),-1,0))</f>
        <v>0</v>
      </c>
      <c r="L32" s="9"/>
      <c r="M32" s="10">
        <f t="shared" si="11"/>
        <v>-1</v>
      </c>
      <c r="N32" s="10">
        <f t="shared" si="11"/>
        <v>-1</v>
      </c>
      <c r="O32" s="13">
        <f t="shared" si="11"/>
        <v>0</v>
      </c>
      <c r="P32">
        <f t="shared" si="8"/>
        <v>0</v>
      </c>
    </row>
    <row r="33" spans="1:16" x14ac:dyDescent="0.2">
      <c r="A33" s="14">
        <v>18</v>
      </c>
      <c r="B33" s="15" t="s">
        <v>11</v>
      </c>
      <c r="C33" s="27">
        <v>94.18</v>
      </c>
      <c r="D33" s="27">
        <v>7.1</v>
      </c>
      <c r="E33" s="27">
        <v>19.72</v>
      </c>
      <c r="F33" s="17">
        <f t="shared" si="4"/>
        <v>-5.8199999999999918E-2</v>
      </c>
      <c r="G33" s="17" t="str">
        <f t="shared" ref="G33:G38" si="12">IF(D26=0,"",(D33/D26-1)*-1)</f>
        <v/>
      </c>
      <c r="H33" s="17">
        <f t="shared" si="1"/>
        <v>-0.46702702702702703</v>
      </c>
      <c r="I33" s="18">
        <v>1.3526</v>
      </c>
      <c r="J33" s="16">
        <f t="shared" si="6"/>
        <v>0</v>
      </c>
      <c r="K33" s="15">
        <f t="shared" ref="K33:K38" si="13">IF(AND(J26=-1,(I26-I33)&gt;0),1,IF(AND(J26=1,(I33-I26)&gt;0),-1,0))</f>
        <v>0</v>
      </c>
      <c r="L33" s="15"/>
      <c r="M33" s="16">
        <f t="shared" si="11"/>
        <v>-1</v>
      </c>
      <c r="N33" s="16">
        <f t="shared" si="11"/>
        <v>1</v>
      </c>
      <c r="O33" s="19">
        <f t="shared" si="11"/>
        <v>-1</v>
      </c>
      <c r="P33">
        <f t="shared" si="8"/>
        <v>0</v>
      </c>
    </row>
    <row r="34" spans="1:16" x14ac:dyDescent="0.2">
      <c r="A34" s="14">
        <v>18</v>
      </c>
      <c r="B34" s="15" t="s">
        <v>12</v>
      </c>
      <c r="C34" s="27">
        <v>37.51</v>
      </c>
      <c r="D34" s="27">
        <v>41.28</v>
      </c>
      <c r="E34" s="27">
        <v>38.79</v>
      </c>
      <c r="F34" s="17">
        <f t="shared" si="4"/>
        <v>-1.5485564304462018E-2</v>
      </c>
      <c r="G34" s="17">
        <f t="shared" si="12"/>
        <v>0.24959098345755315</v>
      </c>
      <c r="H34" s="17">
        <f t="shared" si="1"/>
        <v>-0.34762865792129161</v>
      </c>
      <c r="I34" s="18">
        <v>0.99939999999999996</v>
      </c>
      <c r="J34" s="16">
        <f t="shared" si="6"/>
        <v>0</v>
      </c>
      <c r="K34" s="15">
        <f t="shared" si="13"/>
        <v>0</v>
      </c>
      <c r="L34" s="15"/>
      <c r="M34" s="16">
        <f t="shared" si="11"/>
        <v>0</v>
      </c>
      <c r="N34" s="16">
        <f t="shared" si="11"/>
        <v>1</v>
      </c>
      <c r="O34" s="19">
        <f t="shared" si="11"/>
        <v>-1</v>
      </c>
      <c r="P34">
        <f t="shared" si="8"/>
        <v>0</v>
      </c>
    </row>
    <row r="35" spans="1:16" x14ac:dyDescent="0.2">
      <c r="A35" s="14">
        <v>18</v>
      </c>
      <c r="B35" s="15" t="s">
        <v>13</v>
      </c>
      <c r="C35" s="27">
        <v>56.65</v>
      </c>
      <c r="D35" s="27">
        <v>43.73</v>
      </c>
      <c r="E35" s="27">
        <v>95.06</v>
      </c>
      <c r="F35" s="17">
        <f t="shared" si="4"/>
        <v>-6.579815303430081E-2</v>
      </c>
      <c r="G35" s="17">
        <f t="shared" si="12"/>
        <v>-4.2183031458531861E-2</v>
      </c>
      <c r="H35" s="17">
        <f t="shared" si="1"/>
        <v>5.3529868114817747E-2</v>
      </c>
      <c r="I35" s="18">
        <v>1.2842</v>
      </c>
      <c r="J35" s="16">
        <f t="shared" si="6"/>
        <v>0</v>
      </c>
      <c r="K35" s="15">
        <f t="shared" si="13"/>
        <v>0</v>
      </c>
      <c r="L35" s="15"/>
      <c r="M35" s="16">
        <f t="shared" si="11"/>
        <v>-1</v>
      </c>
      <c r="N35" s="16">
        <f t="shared" si="11"/>
        <v>0</v>
      </c>
      <c r="O35" s="19">
        <f t="shared" si="11"/>
        <v>1</v>
      </c>
      <c r="P35">
        <f t="shared" si="8"/>
        <v>0</v>
      </c>
    </row>
    <row r="36" spans="1:16" x14ac:dyDescent="0.2">
      <c r="A36" s="14">
        <v>18</v>
      </c>
      <c r="B36" s="15" t="s">
        <v>14</v>
      </c>
      <c r="C36" s="27">
        <v>1.36</v>
      </c>
      <c r="D36" s="27">
        <v>94.17</v>
      </c>
      <c r="E36" s="27">
        <v>87.83</v>
      </c>
      <c r="F36" s="17">
        <f t="shared" si="4"/>
        <v>-0.19047619047619035</v>
      </c>
      <c r="G36" s="17">
        <f t="shared" si="12"/>
        <v>5.6979771680352509E-2</v>
      </c>
      <c r="H36" s="17">
        <f t="shared" si="1"/>
        <v>-0.12170000000000003</v>
      </c>
      <c r="I36" s="18">
        <v>109.09</v>
      </c>
      <c r="J36" s="16">
        <f t="shared" si="6"/>
        <v>0</v>
      </c>
      <c r="K36" s="15">
        <f t="shared" si="13"/>
        <v>0</v>
      </c>
      <c r="L36" s="15"/>
      <c r="M36" s="16">
        <f t="shared" si="11"/>
        <v>-1</v>
      </c>
      <c r="N36" s="16">
        <f t="shared" si="11"/>
        <v>1</v>
      </c>
      <c r="O36" s="19">
        <f t="shared" si="11"/>
        <v>-1</v>
      </c>
      <c r="P36">
        <f t="shared" si="8"/>
        <v>0</v>
      </c>
    </row>
    <row r="37" spans="1:16" x14ac:dyDescent="0.2">
      <c r="A37" s="14">
        <v>18</v>
      </c>
      <c r="B37" s="15" t="s">
        <v>15</v>
      </c>
      <c r="C37" s="27">
        <v>19.52</v>
      </c>
      <c r="D37" s="27">
        <v>89.92</v>
      </c>
      <c r="E37" s="27">
        <v>47.14</v>
      </c>
      <c r="F37" s="17">
        <f t="shared" si="4"/>
        <v>1.0966702470461867</v>
      </c>
      <c r="G37" s="17">
        <f t="shared" si="12"/>
        <v>-1.547148503670237E-2</v>
      </c>
      <c r="H37" s="17">
        <f t="shared" si="1"/>
        <v>1.3452736318407958</v>
      </c>
      <c r="I37" s="18">
        <v>0.75349999999999995</v>
      </c>
      <c r="J37" s="16">
        <f t="shared" si="6"/>
        <v>0</v>
      </c>
      <c r="K37" s="15">
        <f t="shared" si="13"/>
        <v>0</v>
      </c>
      <c r="L37" s="15"/>
      <c r="M37" s="16">
        <f t="shared" si="11"/>
        <v>1</v>
      </c>
      <c r="N37" s="16">
        <f t="shared" si="11"/>
        <v>0</v>
      </c>
      <c r="O37" s="19">
        <f t="shared" si="11"/>
        <v>1</v>
      </c>
      <c r="P37">
        <f t="shared" si="8"/>
        <v>0</v>
      </c>
    </row>
    <row r="38" spans="1:16" x14ac:dyDescent="0.2">
      <c r="A38" s="20">
        <v>18</v>
      </c>
      <c r="B38" s="21" t="s">
        <v>16</v>
      </c>
      <c r="C38" s="22">
        <v>39.6</v>
      </c>
      <c r="D38" s="22">
        <v>55.94</v>
      </c>
      <c r="E38" s="22">
        <v>45.86</v>
      </c>
      <c r="F38" s="23">
        <f t="shared" si="4"/>
        <v>-0.26923786676508576</v>
      </c>
      <c r="G38" s="23">
        <f t="shared" si="12"/>
        <v>-0.29132040627885503</v>
      </c>
      <c r="H38" s="23">
        <f t="shared" si="1"/>
        <v>-0.11535493827160503</v>
      </c>
      <c r="I38" s="24">
        <v>1314.92</v>
      </c>
      <c r="J38" s="22">
        <f t="shared" si="6"/>
        <v>-1</v>
      </c>
      <c r="K38" s="21">
        <f t="shared" si="13"/>
        <v>0</v>
      </c>
      <c r="L38" s="21"/>
      <c r="M38" s="22">
        <f t="shared" si="11"/>
        <v>-1</v>
      </c>
      <c r="N38" s="22">
        <f t="shared" si="11"/>
        <v>-1</v>
      </c>
      <c r="O38" s="25">
        <f t="shared" si="11"/>
        <v>-1</v>
      </c>
      <c r="P38">
        <f t="shared" si="8"/>
        <v>0</v>
      </c>
    </row>
    <row r="39" spans="1:16" x14ac:dyDescent="0.2">
      <c r="A39" s="8">
        <v>19</v>
      </c>
      <c r="B39" s="9" t="s">
        <v>10</v>
      </c>
      <c r="C39" s="10">
        <v>72.87</v>
      </c>
      <c r="D39" s="10">
        <v>33.14</v>
      </c>
      <c r="E39" s="10">
        <v>58.27</v>
      </c>
      <c r="F39" s="11">
        <f t="shared" si="4"/>
        <v>-0.14451749236910072</v>
      </c>
      <c r="G39" s="11">
        <f>(D39/D32-1)*-1</f>
        <v>-0.72874282733437656</v>
      </c>
      <c r="H39" s="11">
        <f t="shared" si="1"/>
        <v>0.37526551805522801</v>
      </c>
      <c r="I39" s="12">
        <v>1.1940999999999999</v>
      </c>
      <c r="J39" s="10">
        <f t="shared" si="6"/>
        <v>-1</v>
      </c>
      <c r="K39" s="9">
        <f>IF(AND(J32=-1,(I32-I39)&gt;0),1,IF(AND(J32=1,(I39-I32)&gt;0),-1,0))</f>
        <v>1</v>
      </c>
      <c r="L39" s="9"/>
      <c r="M39" s="10">
        <f t="shared" si="11"/>
        <v>-1</v>
      </c>
      <c r="N39" s="10">
        <f t="shared" si="11"/>
        <v>-1</v>
      </c>
      <c r="O39" s="13">
        <f t="shared" si="11"/>
        <v>1</v>
      </c>
      <c r="P39">
        <f t="shared" si="8"/>
        <v>1.8000000000000238E-3</v>
      </c>
    </row>
    <row r="40" spans="1:16" x14ac:dyDescent="0.2">
      <c r="A40" s="14">
        <v>19</v>
      </c>
      <c r="B40" s="15" t="s">
        <v>11</v>
      </c>
      <c r="C40" s="27">
        <v>80.06</v>
      </c>
      <c r="D40" s="27">
        <v>24</v>
      </c>
      <c r="E40" s="27">
        <v>39.880000000000003</v>
      </c>
      <c r="F40" s="17">
        <f t="shared" si="4"/>
        <v>-0.14992567424081549</v>
      </c>
      <c r="G40" s="17">
        <f t="shared" ref="G40:G45" si="14">IF(D33=0,"",(D40/D33-1)*-1)</f>
        <v>-2.3802816901408455</v>
      </c>
      <c r="H40" s="17">
        <f t="shared" si="1"/>
        <v>1.0223123732251524</v>
      </c>
      <c r="I40" s="18">
        <v>1.3536999999999999</v>
      </c>
      <c r="J40" s="16">
        <f t="shared" si="6"/>
        <v>-1</v>
      </c>
      <c r="K40" s="15">
        <f t="shared" ref="K40:K45" si="15">IF(AND(J33=-1,(I33-I40)&gt;0),1,IF(AND(J33=1,(I40-I33)&gt;0),-1,0))</f>
        <v>0</v>
      </c>
      <c r="L40" s="15"/>
      <c r="M40" s="16">
        <f t="shared" si="11"/>
        <v>-1</v>
      </c>
      <c r="N40" s="16">
        <f t="shared" si="11"/>
        <v>-1</v>
      </c>
      <c r="O40" s="19">
        <f t="shared" si="11"/>
        <v>1</v>
      </c>
      <c r="P40">
        <f t="shared" si="8"/>
        <v>0</v>
      </c>
    </row>
    <row r="41" spans="1:16" x14ac:dyDescent="0.2">
      <c r="A41" s="14">
        <v>19</v>
      </c>
      <c r="B41" s="15" t="s">
        <v>12</v>
      </c>
      <c r="C41" s="27">
        <v>66.77</v>
      </c>
      <c r="D41" s="27">
        <v>16.46</v>
      </c>
      <c r="E41" s="27">
        <v>15.87</v>
      </c>
      <c r="F41" s="17">
        <f t="shared" si="4"/>
        <v>0.78005865102639294</v>
      </c>
      <c r="G41" s="17">
        <f t="shared" si="14"/>
        <v>0.60125968992248069</v>
      </c>
      <c r="H41" s="17">
        <f t="shared" si="1"/>
        <v>-0.59087393658159315</v>
      </c>
      <c r="I41" s="18">
        <v>0.99939999999999996</v>
      </c>
      <c r="J41" s="16">
        <f t="shared" si="6"/>
        <v>1</v>
      </c>
      <c r="K41" s="15">
        <f t="shared" si="15"/>
        <v>0</v>
      </c>
      <c r="L41" s="15"/>
      <c r="M41" s="16">
        <f t="shared" si="11"/>
        <v>1</v>
      </c>
      <c r="N41" s="16">
        <f t="shared" si="11"/>
        <v>1</v>
      </c>
      <c r="O41" s="19">
        <f t="shared" si="11"/>
        <v>-1</v>
      </c>
      <c r="P41">
        <f t="shared" si="8"/>
        <v>0</v>
      </c>
    </row>
    <row r="42" spans="1:16" x14ac:dyDescent="0.2">
      <c r="A42" s="14">
        <v>19</v>
      </c>
      <c r="B42" s="15" t="s">
        <v>13</v>
      </c>
      <c r="C42" s="27">
        <v>58.46</v>
      </c>
      <c r="D42" s="27">
        <v>39.89</v>
      </c>
      <c r="E42" s="27">
        <v>94.38</v>
      </c>
      <c r="F42" s="17">
        <f t="shared" si="4"/>
        <v>3.1950573698146467E-2</v>
      </c>
      <c r="G42" s="17">
        <f t="shared" si="14"/>
        <v>8.7811571003887368E-2</v>
      </c>
      <c r="H42" s="17">
        <f t="shared" si="1"/>
        <v>-7.1533768146434529E-3</v>
      </c>
      <c r="I42" s="18">
        <v>1.2789999999999999</v>
      </c>
      <c r="J42" s="16">
        <f t="shared" si="6"/>
        <v>0</v>
      </c>
      <c r="K42" s="15">
        <f t="shared" si="15"/>
        <v>0</v>
      </c>
      <c r="L42" s="15"/>
      <c r="M42" s="16">
        <f t="shared" si="11"/>
        <v>0</v>
      </c>
      <c r="N42" s="16">
        <f t="shared" si="11"/>
        <v>1</v>
      </c>
      <c r="O42" s="19">
        <f t="shared" si="11"/>
        <v>0</v>
      </c>
      <c r="P42">
        <f t="shared" si="8"/>
        <v>0</v>
      </c>
    </row>
    <row r="43" spans="1:16" x14ac:dyDescent="0.2">
      <c r="A43" s="14">
        <v>19</v>
      </c>
      <c r="B43" s="15" t="s">
        <v>14</v>
      </c>
      <c r="C43" s="27">
        <v>2.0299999999999998</v>
      </c>
      <c r="D43" s="27">
        <v>91.84</v>
      </c>
      <c r="E43" s="27">
        <v>79.739999999999995</v>
      </c>
      <c r="F43" s="17">
        <f t="shared" si="4"/>
        <v>0.49264705882352922</v>
      </c>
      <c r="G43" s="17">
        <f t="shared" si="14"/>
        <v>2.4742486991610857E-2</v>
      </c>
      <c r="H43" s="17">
        <f t="shared" si="1"/>
        <v>-9.2109757486052657E-2</v>
      </c>
      <c r="I43" s="18">
        <v>109.36</v>
      </c>
      <c r="J43" s="16">
        <f t="shared" si="6"/>
        <v>0</v>
      </c>
      <c r="K43" s="15">
        <f t="shared" si="15"/>
        <v>0</v>
      </c>
      <c r="L43" s="15"/>
      <c r="M43" s="16">
        <f t="shared" si="11"/>
        <v>1</v>
      </c>
      <c r="N43" s="16">
        <f t="shared" si="11"/>
        <v>0</v>
      </c>
      <c r="O43" s="19">
        <f t="shared" si="11"/>
        <v>-1</v>
      </c>
      <c r="P43">
        <f t="shared" si="8"/>
        <v>0</v>
      </c>
    </row>
    <row r="44" spans="1:16" x14ac:dyDescent="0.2">
      <c r="A44" s="14">
        <v>19</v>
      </c>
      <c r="B44" s="15" t="s">
        <v>15</v>
      </c>
      <c r="C44" s="27">
        <v>16.55</v>
      </c>
      <c r="D44" s="27">
        <v>95.46</v>
      </c>
      <c r="E44" s="27">
        <v>71.33</v>
      </c>
      <c r="F44" s="17">
        <f t="shared" si="4"/>
        <v>-0.15215163934426224</v>
      </c>
      <c r="G44" s="17">
        <f t="shared" si="14"/>
        <v>-6.1610320284697373E-2</v>
      </c>
      <c r="H44" s="17">
        <f t="shared" si="1"/>
        <v>0.51315231226134905</v>
      </c>
      <c r="I44" s="18">
        <v>0.75380000000000003</v>
      </c>
      <c r="J44" s="16">
        <f t="shared" si="6"/>
        <v>-1</v>
      </c>
      <c r="K44" s="15">
        <f t="shared" si="15"/>
        <v>0</v>
      </c>
      <c r="L44" s="15"/>
      <c r="M44" s="16">
        <f t="shared" ref="M44:O59" si="16">IF(F44&gt;5%,1,IF(F44&lt;-5%,-1,0))</f>
        <v>-1</v>
      </c>
      <c r="N44" s="16">
        <f t="shared" si="16"/>
        <v>-1</v>
      </c>
      <c r="O44" s="19">
        <f t="shared" si="16"/>
        <v>1</v>
      </c>
      <c r="P44">
        <f t="shared" si="8"/>
        <v>0</v>
      </c>
    </row>
    <row r="45" spans="1:16" x14ac:dyDescent="0.2">
      <c r="A45" s="20">
        <v>19</v>
      </c>
      <c r="B45" s="21" t="s">
        <v>16</v>
      </c>
      <c r="C45" s="22">
        <v>22.03</v>
      </c>
      <c r="D45" s="22">
        <v>72.87</v>
      </c>
      <c r="E45" s="22">
        <v>38.880000000000003</v>
      </c>
      <c r="F45" s="23">
        <f t="shared" si="4"/>
        <v>-0.44368686868686869</v>
      </c>
      <c r="G45" s="23">
        <f t="shared" si="14"/>
        <v>-0.30264569181265655</v>
      </c>
      <c r="H45" s="23">
        <f t="shared" si="1"/>
        <v>-0.15220235499345824</v>
      </c>
      <c r="I45" s="24">
        <v>1317.97</v>
      </c>
      <c r="J45" s="22">
        <f t="shared" si="6"/>
        <v>-1</v>
      </c>
      <c r="K45" s="21">
        <f t="shared" si="15"/>
        <v>0</v>
      </c>
      <c r="L45" s="21"/>
      <c r="M45" s="22">
        <f t="shared" si="16"/>
        <v>-1</v>
      </c>
      <c r="N45" s="22">
        <f t="shared" si="16"/>
        <v>-1</v>
      </c>
      <c r="O45" s="25">
        <f t="shared" si="16"/>
        <v>-1</v>
      </c>
      <c r="P45">
        <f t="shared" si="8"/>
        <v>0</v>
      </c>
    </row>
    <row r="46" spans="1:16" x14ac:dyDescent="0.2">
      <c r="A46" s="8">
        <v>20</v>
      </c>
      <c r="B46" s="9" t="s">
        <v>10</v>
      </c>
      <c r="C46" s="10">
        <v>52.07</v>
      </c>
      <c r="D46" s="10">
        <v>57.46</v>
      </c>
      <c r="E46" s="10">
        <v>54.14</v>
      </c>
      <c r="F46" s="11">
        <f t="shared" si="4"/>
        <v>-0.28543982434472348</v>
      </c>
      <c r="G46" s="11">
        <f>(D46/D39-1)*-1</f>
        <v>-0.73385636692818346</v>
      </c>
      <c r="H46" s="11">
        <f t="shared" si="1"/>
        <v>-7.0876952119444003E-2</v>
      </c>
      <c r="I46" s="12">
        <v>1.177</v>
      </c>
      <c r="J46" s="10">
        <f t="shared" ref="J46:J52" si="17">IF(SUM(M46:N46)&gt;=2,1,IF(SUM(M46:N46)&lt;=-2,-1,0))</f>
        <v>-1</v>
      </c>
      <c r="K46" s="9">
        <f>IF(AND(J39=-1,(I39-I46)&gt;0),1,IF(AND(J39=1,(I46-I39)&gt;0),-1,0))</f>
        <v>1</v>
      </c>
      <c r="L46" s="9"/>
      <c r="M46" s="10">
        <f t="shared" si="16"/>
        <v>-1</v>
      </c>
      <c r="N46" s="10">
        <f t="shared" si="16"/>
        <v>-1</v>
      </c>
      <c r="O46" s="13">
        <f t="shared" si="16"/>
        <v>-1</v>
      </c>
      <c r="P46">
        <f t="shared" si="8"/>
        <v>1.7099999999999893E-2</v>
      </c>
    </row>
    <row r="47" spans="1:16" x14ac:dyDescent="0.2">
      <c r="A47" s="14">
        <v>20</v>
      </c>
      <c r="B47" s="15" t="s">
        <v>11</v>
      </c>
      <c r="C47" s="27">
        <v>60.45</v>
      </c>
      <c r="D47" s="27">
        <v>46.27</v>
      </c>
      <c r="E47" s="27">
        <v>29.15</v>
      </c>
      <c r="F47" s="17">
        <f t="shared" si="4"/>
        <v>-0.24494129402947784</v>
      </c>
      <c r="G47" s="17">
        <f t="shared" ref="G47:G52" si="18">IF(D40=0,"",(D47/D40-1)*-1)</f>
        <v>-0.92791666666666672</v>
      </c>
      <c r="H47" s="17">
        <f t="shared" si="1"/>
        <v>-0.26905717151454367</v>
      </c>
      <c r="I47" s="18">
        <v>1.3473999999999999</v>
      </c>
      <c r="J47" s="16">
        <f t="shared" si="17"/>
        <v>-1</v>
      </c>
      <c r="K47" s="15">
        <f t="shared" ref="K47:K52" si="19">IF(AND(J40=-1,(I40-I47)&gt;0),1,IF(AND(J40=1,(I47-I40)&gt;0),-1,0))</f>
        <v>1</v>
      </c>
      <c r="L47" s="15"/>
      <c r="M47" s="16">
        <f t="shared" si="16"/>
        <v>-1</v>
      </c>
      <c r="N47" s="16">
        <f t="shared" si="16"/>
        <v>-1</v>
      </c>
      <c r="O47" s="19">
        <f t="shared" si="16"/>
        <v>-1</v>
      </c>
      <c r="P47">
        <f t="shared" si="8"/>
        <v>6.2999999999999723E-3</v>
      </c>
    </row>
    <row r="48" spans="1:16" x14ac:dyDescent="0.2">
      <c r="A48" s="14">
        <v>20</v>
      </c>
      <c r="B48" s="15" t="s">
        <v>12</v>
      </c>
      <c r="C48" s="27">
        <v>100</v>
      </c>
      <c r="D48" s="27">
        <v>0</v>
      </c>
      <c r="E48" s="27">
        <v>100</v>
      </c>
      <c r="F48" s="17">
        <f t="shared" si="4"/>
        <v>0.49767859817283222</v>
      </c>
      <c r="G48" s="17">
        <f t="shared" si="18"/>
        <v>1</v>
      </c>
      <c r="H48" s="17">
        <f t="shared" si="1"/>
        <v>5.30119722747322</v>
      </c>
      <c r="I48" s="18">
        <v>0.99719999999999998</v>
      </c>
      <c r="J48" s="16">
        <f t="shared" si="17"/>
        <v>1</v>
      </c>
      <c r="K48" s="15">
        <f t="shared" si="19"/>
        <v>0</v>
      </c>
      <c r="L48" s="15"/>
      <c r="M48" s="16">
        <f t="shared" si="16"/>
        <v>1</v>
      </c>
      <c r="N48" s="16">
        <f t="shared" si="16"/>
        <v>1</v>
      </c>
      <c r="O48" s="19">
        <f t="shared" si="16"/>
        <v>1</v>
      </c>
      <c r="P48">
        <f t="shared" si="8"/>
        <v>0</v>
      </c>
    </row>
    <row r="49" spans="1:16" x14ac:dyDescent="0.2">
      <c r="A49" s="14">
        <v>20</v>
      </c>
      <c r="B49" s="15" t="s">
        <v>13</v>
      </c>
      <c r="C49" s="27">
        <v>57.43</v>
      </c>
      <c r="D49" s="27">
        <v>39.86</v>
      </c>
      <c r="E49" s="27">
        <v>91.88</v>
      </c>
      <c r="F49" s="17">
        <f t="shared" si="4"/>
        <v>-1.7618884707492288E-2</v>
      </c>
      <c r="G49" s="17">
        <f t="shared" si="18"/>
        <v>7.520681875157198E-4</v>
      </c>
      <c r="H49" s="17">
        <f t="shared" si="1"/>
        <v>-2.6488662852299227E-2</v>
      </c>
      <c r="I49" s="18">
        <v>1.2873000000000001</v>
      </c>
      <c r="J49" s="16">
        <f t="shared" si="17"/>
        <v>0</v>
      </c>
      <c r="K49" s="15">
        <f t="shared" si="19"/>
        <v>0</v>
      </c>
      <c r="L49" s="15"/>
      <c r="M49" s="16">
        <f t="shared" si="16"/>
        <v>0</v>
      </c>
      <c r="N49" s="16">
        <f t="shared" si="16"/>
        <v>0</v>
      </c>
      <c r="O49" s="19">
        <f t="shared" si="16"/>
        <v>0</v>
      </c>
      <c r="P49">
        <f t="shared" si="8"/>
        <v>0</v>
      </c>
    </row>
    <row r="50" spans="1:16" x14ac:dyDescent="0.2">
      <c r="A50" s="14">
        <v>20</v>
      </c>
      <c r="B50" s="15" t="s">
        <v>14</v>
      </c>
      <c r="C50" s="27">
        <v>3.43</v>
      </c>
      <c r="D50" s="27">
        <v>89.21</v>
      </c>
      <c r="E50" s="27">
        <v>83.44</v>
      </c>
      <c r="F50" s="17">
        <f t="shared" si="4"/>
        <v>0.68965517241379337</v>
      </c>
      <c r="G50" s="17">
        <f t="shared" si="18"/>
        <v>2.863675958188161E-2</v>
      </c>
      <c r="H50" s="17">
        <f t="shared" si="1"/>
        <v>4.6400802608477676E-2</v>
      </c>
      <c r="I50" s="18">
        <v>110.88</v>
      </c>
      <c r="J50" s="16">
        <f t="shared" si="17"/>
        <v>0</v>
      </c>
      <c r="K50" s="15">
        <f t="shared" si="19"/>
        <v>0</v>
      </c>
      <c r="L50" s="15"/>
      <c r="M50" s="16">
        <f t="shared" si="16"/>
        <v>1</v>
      </c>
      <c r="N50" s="16">
        <f t="shared" si="16"/>
        <v>0</v>
      </c>
      <c r="O50" s="19">
        <f t="shared" si="16"/>
        <v>0</v>
      </c>
      <c r="P50">
        <f t="shared" si="8"/>
        <v>0</v>
      </c>
    </row>
    <row r="51" spans="1:16" x14ac:dyDescent="0.2">
      <c r="A51" s="14">
        <v>20</v>
      </c>
      <c r="B51" s="15" t="s">
        <v>15</v>
      </c>
      <c r="C51" s="27">
        <v>0</v>
      </c>
      <c r="D51" s="27">
        <v>100</v>
      </c>
      <c r="E51" s="27">
        <v>92.12</v>
      </c>
      <c r="F51" s="17" t="str">
        <f t="shared" si="4"/>
        <v/>
      </c>
      <c r="G51" s="17">
        <f t="shared" si="18"/>
        <v>-4.7559187094070809E-2</v>
      </c>
      <c r="H51" s="17">
        <f t="shared" si="1"/>
        <v>0.29146221786064785</v>
      </c>
      <c r="I51" s="18">
        <v>0.75009999999999999</v>
      </c>
      <c r="J51" s="16">
        <f t="shared" si="17"/>
        <v>0</v>
      </c>
      <c r="K51" s="15">
        <f t="shared" si="19"/>
        <v>1</v>
      </c>
      <c r="L51" s="15"/>
      <c r="M51" s="16">
        <f t="shared" si="16"/>
        <v>1</v>
      </c>
      <c r="N51" s="16">
        <f t="shared" si="16"/>
        <v>0</v>
      </c>
      <c r="O51" s="19">
        <f t="shared" si="16"/>
        <v>1</v>
      </c>
      <c r="P51">
        <f t="shared" si="8"/>
        <v>3.7000000000000366E-3</v>
      </c>
    </row>
    <row r="52" spans="1:16" x14ac:dyDescent="0.2">
      <c r="A52" s="20">
        <v>20</v>
      </c>
      <c r="B52" s="21" t="s">
        <v>16</v>
      </c>
      <c r="C52" s="22">
        <v>22.11</v>
      </c>
      <c r="D52" s="22">
        <v>71.58</v>
      </c>
      <c r="E52" s="22">
        <v>32.28</v>
      </c>
      <c r="F52" s="23">
        <f t="shared" si="4"/>
        <v>3.6314117113027677E-3</v>
      </c>
      <c r="G52" s="23">
        <f t="shared" si="18"/>
        <v>1.7702758336764157E-2</v>
      </c>
      <c r="H52" s="23">
        <f t="shared" si="1"/>
        <v>-0.16975308641975306</v>
      </c>
      <c r="I52" s="24">
        <v>1292.1199999999999</v>
      </c>
      <c r="J52" s="22">
        <f t="shared" si="17"/>
        <v>0</v>
      </c>
      <c r="K52" s="21">
        <f t="shared" si="19"/>
        <v>1</v>
      </c>
      <c r="L52" s="21"/>
      <c r="M52" s="22">
        <f t="shared" si="16"/>
        <v>0</v>
      </c>
      <c r="N52" s="22">
        <f t="shared" si="16"/>
        <v>0</v>
      </c>
      <c r="O52" s="25">
        <f t="shared" si="16"/>
        <v>-1</v>
      </c>
      <c r="P52">
        <f t="shared" si="8"/>
        <v>25.850000000000136</v>
      </c>
    </row>
    <row r="53" spans="1:16" x14ac:dyDescent="0.2">
      <c r="A53" s="8">
        <v>21</v>
      </c>
      <c r="B53" s="9" t="s">
        <v>10</v>
      </c>
      <c r="C53" s="10">
        <v>43.87</v>
      </c>
      <c r="D53" s="10">
        <v>63.44</v>
      </c>
      <c r="E53" s="10">
        <v>64.52</v>
      </c>
      <c r="F53" s="11">
        <f t="shared" ref="F53:F64" si="20">IF(OR(C53=0,C46=0),"",C53/C46-1)</f>
        <v>-0.15748031496062997</v>
      </c>
      <c r="G53" s="11">
        <f>(D53/D46-1)*-1</f>
        <v>-0.1040723981900451</v>
      </c>
      <c r="H53" s="11">
        <f t="shared" si="1"/>
        <v>0.1917251570003693</v>
      </c>
      <c r="I53" s="12">
        <v>1.1644000000000001</v>
      </c>
      <c r="J53" s="10">
        <f t="shared" ref="J53:J80" si="21">IF(SUM(M53:N53)&gt;=2,1,IF(SUM(M53:N53)&lt;=-2,-1,0))</f>
        <v>-1</v>
      </c>
      <c r="K53" s="9">
        <f>IF(AND(J46=-1,(I46-I53)&gt;0),1,IF(AND(J46=1,(I53-I46)&gt;0),-1,0))</f>
        <v>1</v>
      </c>
      <c r="L53" s="9"/>
      <c r="M53" s="10">
        <f t="shared" si="16"/>
        <v>-1</v>
      </c>
      <c r="N53" s="10">
        <f t="shared" si="16"/>
        <v>-1</v>
      </c>
      <c r="O53" s="13">
        <f t="shared" si="16"/>
        <v>1</v>
      </c>
      <c r="P53">
        <f t="shared" si="8"/>
        <v>1.2599999999999945E-2</v>
      </c>
    </row>
    <row r="54" spans="1:16" x14ac:dyDescent="0.2">
      <c r="A54" s="14">
        <v>21</v>
      </c>
      <c r="B54" s="15" t="s">
        <v>11</v>
      </c>
      <c r="C54" s="27">
        <v>60.19</v>
      </c>
      <c r="D54" s="27">
        <v>43.38</v>
      </c>
      <c r="E54" s="27">
        <v>26</v>
      </c>
      <c r="F54" s="17">
        <f t="shared" si="20"/>
        <v>-4.3010752688172893E-3</v>
      </c>
      <c r="G54" s="17">
        <f t="shared" ref="G54:G59" si="22">IF(D47=0,"",(D54/D47-1)*-1)</f>
        <v>6.245947698292631E-2</v>
      </c>
      <c r="H54" s="17">
        <f t="shared" si="1"/>
        <v>-0.10806174957118353</v>
      </c>
      <c r="I54" s="18">
        <v>1.3304</v>
      </c>
      <c r="J54" s="16">
        <f t="shared" si="21"/>
        <v>0</v>
      </c>
      <c r="K54" s="15">
        <f t="shared" ref="K54:K59" si="23">IF(AND(J47=-1,(I47-I54)&gt;0),1,IF(AND(J47=1,(I54-I47)&gt;0),-1,0))</f>
        <v>1</v>
      </c>
      <c r="L54" s="15"/>
      <c r="M54" s="16">
        <f t="shared" si="16"/>
        <v>0</v>
      </c>
      <c r="N54" s="16">
        <f t="shared" si="16"/>
        <v>1</v>
      </c>
      <c r="O54" s="19">
        <f t="shared" si="16"/>
        <v>-1</v>
      </c>
      <c r="P54">
        <f t="shared" si="8"/>
        <v>1.6999999999999904E-2</v>
      </c>
    </row>
    <row r="55" spans="1:16" x14ac:dyDescent="0.2">
      <c r="A55" s="14">
        <v>21</v>
      </c>
      <c r="B55" s="15" t="s">
        <v>12</v>
      </c>
      <c r="C55" s="27">
        <v>100</v>
      </c>
      <c r="D55" s="27">
        <v>0.55000000000000004</v>
      </c>
      <c r="E55" s="27">
        <v>0</v>
      </c>
      <c r="F55" s="17">
        <f t="shared" si="20"/>
        <v>0</v>
      </c>
      <c r="G55" s="17" t="str">
        <f t="shared" si="22"/>
        <v/>
      </c>
      <c r="H55" s="17">
        <f t="shared" si="1"/>
        <v>-1</v>
      </c>
      <c r="I55" s="18">
        <v>0.98919999999999997</v>
      </c>
      <c r="J55" s="16">
        <f t="shared" si="21"/>
        <v>0</v>
      </c>
      <c r="K55" s="15">
        <f t="shared" si="23"/>
        <v>0</v>
      </c>
      <c r="L55" s="15"/>
      <c r="M55" s="16">
        <f t="shared" si="16"/>
        <v>0</v>
      </c>
      <c r="N55" s="16">
        <f t="shared" si="16"/>
        <v>1</v>
      </c>
      <c r="O55" s="19">
        <f t="shared" si="16"/>
        <v>-1</v>
      </c>
      <c r="P55">
        <f t="shared" si="8"/>
        <v>0</v>
      </c>
    </row>
    <row r="56" spans="1:16" x14ac:dyDescent="0.2">
      <c r="A56" s="14">
        <v>21</v>
      </c>
      <c r="B56" s="15" t="s">
        <v>13</v>
      </c>
      <c r="C56" s="27">
        <v>58.37</v>
      </c>
      <c r="D56" s="27">
        <v>41.48</v>
      </c>
      <c r="E56" s="27">
        <v>88.38</v>
      </c>
      <c r="F56" s="17">
        <f t="shared" si="20"/>
        <v>1.6367752045969075E-2</v>
      </c>
      <c r="G56" s="17">
        <f t="shared" si="22"/>
        <v>-4.0642247867536341E-2</v>
      </c>
      <c r="H56" s="17">
        <f t="shared" si="1"/>
        <v>-3.8093164997823226E-2</v>
      </c>
      <c r="I56" s="18">
        <v>1.2965</v>
      </c>
      <c r="J56" s="16">
        <f t="shared" si="21"/>
        <v>0</v>
      </c>
      <c r="K56" s="15">
        <f t="shared" si="23"/>
        <v>0</v>
      </c>
      <c r="L56" s="15"/>
      <c r="M56" s="16">
        <f t="shared" si="16"/>
        <v>0</v>
      </c>
      <c r="N56" s="16">
        <f t="shared" si="16"/>
        <v>0</v>
      </c>
      <c r="O56" s="19">
        <f t="shared" si="16"/>
        <v>0</v>
      </c>
      <c r="P56">
        <f t="shared" si="8"/>
        <v>0</v>
      </c>
    </row>
    <row r="57" spans="1:16" x14ac:dyDescent="0.2">
      <c r="A57" s="14">
        <v>21</v>
      </c>
      <c r="B57" s="15" t="s">
        <v>14</v>
      </c>
      <c r="C57" s="27">
        <v>8.0500000000000007</v>
      </c>
      <c r="D57" s="27">
        <v>80.45</v>
      </c>
      <c r="E57" s="27">
        <v>73.42</v>
      </c>
      <c r="F57" s="17">
        <f t="shared" si="20"/>
        <v>1.3469387755102042</v>
      </c>
      <c r="G57" s="17">
        <f t="shared" si="22"/>
        <v>9.8195269588611023E-2</v>
      </c>
      <c r="H57" s="17">
        <f t="shared" si="1"/>
        <v>-0.12008628954937672</v>
      </c>
      <c r="I57" s="18">
        <v>109.4</v>
      </c>
      <c r="J57" s="16">
        <f t="shared" si="21"/>
        <v>1</v>
      </c>
      <c r="K57" s="15">
        <f t="shared" si="23"/>
        <v>0</v>
      </c>
      <c r="L57" s="15"/>
      <c r="M57" s="16">
        <f t="shared" si="16"/>
        <v>1</v>
      </c>
      <c r="N57" s="16">
        <f t="shared" si="16"/>
        <v>1</v>
      </c>
      <c r="O57" s="19">
        <f t="shared" si="16"/>
        <v>-1</v>
      </c>
      <c r="P57">
        <f t="shared" si="8"/>
        <v>0</v>
      </c>
    </row>
    <row r="58" spans="1:16" x14ac:dyDescent="0.2">
      <c r="A58" s="14">
        <v>21</v>
      </c>
      <c r="B58" s="15" t="s">
        <v>15</v>
      </c>
      <c r="C58" s="27">
        <v>0.71</v>
      </c>
      <c r="D58" s="27">
        <v>100</v>
      </c>
      <c r="E58" s="27">
        <v>70.900000000000006</v>
      </c>
      <c r="F58" s="17" t="str">
        <f t="shared" si="20"/>
        <v/>
      </c>
      <c r="G58" s="17">
        <f t="shared" si="22"/>
        <v>0</v>
      </c>
      <c r="H58" s="17">
        <f t="shared" si="1"/>
        <v>-0.23035171515414676</v>
      </c>
      <c r="I58" s="18">
        <v>0.75409999999999999</v>
      </c>
      <c r="J58" s="16">
        <f t="shared" si="21"/>
        <v>0</v>
      </c>
      <c r="K58" s="15">
        <f t="shared" si="23"/>
        <v>0</v>
      </c>
      <c r="L58" s="15"/>
      <c r="M58" s="16">
        <f t="shared" si="16"/>
        <v>1</v>
      </c>
      <c r="N58" s="16">
        <f t="shared" si="16"/>
        <v>0</v>
      </c>
      <c r="O58" s="19">
        <f t="shared" si="16"/>
        <v>-1</v>
      </c>
      <c r="P58">
        <f t="shared" si="8"/>
        <v>0</v>
      </c>
    </row>
    <row r="59" spans="1:16" x14ac:dyDescent="0.2">
      <c r="A59" s="20">
        <v>21</v>
      </c>
      <c r="B59" s="21" t="s">
        <v>16</v>
      </c>
      <c r="C59" s="22">
        <v>11.64</v>
      </c>
      <c r="D59" s="22">
        <v>82.79</v>
      </c>
      <c r="E59" s="22">
        <v>49.46</v>
      </c>
      <c r="F59" s="23">
        <f t="shared" si="20"/>
        <v>-0.47354138398914514</v>
      </c>
      <c r="G59" s="23">
        <f t="shared" si="22"/>
        <v>-0.15660799105895507</v>
      </c>
      <c r="H59" s="23">
        <f t="shared" si="1"/>
        <v>0.53221809169764556</v>
      </c>
      <c r="I59" s="24">
        <v>1301.21</v>
      </c>
      <c r="J59" s="22">
        <f t="shared" si="21"/>
        <v>-1</v>
      </c>
      <c r="K59" s="21">
        <f t="shared" si="23"/>
        <v>0</v>
      </c>
      <c r="L59" s="21"/>
      <c r="M59" s="22">
        <f t="shared" si="16"/>
        <v>-1</v>
      </c>
      <c r="N59" s="22">
        <f t="shared" si="16"/>
        <v>-1</v>
      </c>
      <c r="O59" s="25">
        <f t="shared" si="16"/>
        <v>1</v>
      </c>
      <c r="P59">
        <f t="shared" si="8"/>
        <v>0</v>
      </c>
    </row>
    <row r="60" spans="1:16" x14ac:dyDescent="0.2">
      <c r="A60" s="8">
        <v>22</v>
      </c>
      <c r="B60" s="9" t="s">
        <v>10</v>
      </c>
      <c r="C60" s="10">
        <v>26.51</v>
      </c>
      <c r="D60" s="10">
        <v>74.42</v>
      </c>
      <c r="E60" s="10">
        <v>85.69</v>
      </c>
      <c r="F60" s="11">
        <f t="shared" si="20"/>
        <v>-0.39571461135172092</v>
      </c>
      <c r="G60" s="11">
        <f>(D60/D53-1)*-1</f>
        <v>-0.17307692307692313</v>
      </c>
      <c r="H60" s="11">
        <f t="shared" si="1"/>
        <v>0.32811531308121511</v>
      </c>
      <c r="I60" s="12">
        <v>1.1649</v>
      </c>
      <c r="J60" s="10">
        <f t="shared" si="21"/>
        <v>-1</v>
      </c>
      <c r="K60" s="9">
        <f>IF(AND(J53=-1,(I53-I60)&gt;0),1,IF(AND(J53=1,(I60-I53)&gt;0),-1,0))</f>
        <v>0</v>
      </c>
      <c r="L60" s="9"/>
      <c r="M60" s="10">
        <f t="shared" ref="M60:O75" si="24">IF(F60&gt;5%,1,IF(F60&lt;-5%,-1,0))</f>
        <v>-1</v>
      </c>
      <c r="N60" s="10">
        <f t="shared" si="24"/>
        <v>-1</v>
      </c>
      <c r="O60" s="13">
        <f t="shared" si="24"/>
        <v>1</v>
      </c>
      <c r="P60">
        <f t="shared" si="8"/>
        <v>0</v>
      </c>
    </row>
    <row r="61" spans="1:16" x14ac:dyDescent="0.2">
      <c r="A61" s="14">
        <v>22</v>
      </c>
      <c r="B61" s="15" t="s">
        <v>11</v>
      </c>
      <c r="C61" s="27">
        <v>61.56</v>
      </c>
      <c r="D61" s="27">
        <v>48.73</v>
      </c>
      <c r="E61" s="27">
        <v>49.07</v>
      </c>
      <c r="F61" s="17">
        <f t="shared" si="20"/>
        <v>2.2761256022595155E-2</v>
      </c>
      <c r="G61" s="17">
        <f t="shared" ref="G61:G66" si="25">IF(D54=0,"",(D61/D54-1)*-1)</f>
        <v>-0.12332872291378494</v>
      </c>
      <c r="H61" s="17">
        <f t="shared" si="1"/>
        <v>0.88730769230769235</v>
      </c>
      <c r="I61" s="18">
        <v>1.3346</v>
      </c>
      <c r="J61" s="16">
        <f t="shared" si="21"/>
        <v>0</v>
      </c>
      <c r="K61" s="15">
        <f t="shared" ref="K61:K66" si="26">IF(AND(J54=-1,(I54-I61)&gt;0),1,IF(AND(J54=1,(I61-I54)&gt;0),-1,0))</f>
        <v>0</v>
      </c>
      <c r="L61" s="15"/>
      <c r="M61" s="16">
        <f t="shared" si="24"/>
        <v>0</v>
      </c>
      <c r="N61" s="16">
        <f t="shared" si="24"/>
        <v>-1</v>
      </c>
      <c r="O61" s="19">
        <f t="shared" si="24"/>
        <v>1</v>
      </c>
      <c r="P61">
        <f t="shared" si="8"/>
        <v>0</v>
      </c>
    </row>
    <row r="62" spans="1:16" x14ac:dyDescent="0.2">
      <c r="A62" s="14">
        <v>22</v>
      </c>
      <c r="B62" s="15" t="s">
        <v>12</v>
      </c>
      <c r="C62" s="27">
        <v>100</v>
      </c>
      <c r="D62" s="27">
        <v>0</v>
      </c>
      <c r="E62" s="27">
        <v>0</v>
      </c>
      <c r="F62" s="17">
        <f t="shared" si="20"/>
        <v>0</v>
      </c>
      <c r="G62" s="17">
        <f t="shared" si="25"/>
        <v>1</v>
      </c>
      <c r="H62" s="17" t="e">
        <f t="shared" si="1"/>
        <v>#DIV/0!</v>
      </c>
      <c r="I62" s="18">
        <v>0.98760000000000003</v>
      </c>
      <c r="J62" s="16">
        <f t="shared" si="21"/>
        <v>0</v>
      </c>
      <c r="K62" s="15">
        <f t="shared" si="26"/>
        <v>0</v>
      </c>
      <c r="L62" s="15"/>
      <c r="M62" s="16">
        <f t="shared" si="24"/>
        <v>0</v>
      </c>
      <c r="N62" s="16">
        <f t="shared" si="24"/>
        <v>1</v>
      </c>
      <c r="O62" s="19" t="e">
        <f t="shared" si="24"/>
        <v>#DIV/0!</v>
      </c>
      <c r="P62">
        <f t="shared" si="8"/>
        <v>0</v>
      </c>
    </row>
    <row r="63" spans="1:16" x14ac:dyDescent="0.2">
      <c r="A63" s="14">
        <v>22</v>
      </c>
      <c r="B63" s="15" t="s">
        <v>13</v>
      </c>
      <c r="C63" s="27">
        <v>52.31</v>
      </c>
      <c r="D63" s="27">
        <v>44.02</v>
      </c>
      <c r="E63" s="27">
        <v>80.88</v>
      </c>
      <c r="F63" s="17">
        <f t="shared" si="20"/>
        <v>-0.10382045571355136</v>
      </c>
      <c r="G63" s="17">
        <f t="shared" si="25"/>
        <v>-6.1234329797492881E-2</v>
      </c>
      <c r="H63" s="17">
        <f t="shared" si="1"/>
        <v>-8.4860828241683617E-2</v>
      </c>
      <c r="I63" s="18">
        <v>1.2946</v>
      </c>
      <c r="J63" s="16">
        <f t="shared" si="21"/>
        <v>-1</v>
      </c>
      <c r="K63" s="15">
        <f t="shared" si="26"/>
        <v>0</v>
      </c>
      <c r="L63" s="15"/>
      <c r="M63" s="16">
        <f t="shared" si="24"/>
        <v>-1</v>
      </c>
      <c r="N63" s="16">
        <f t="shared" si="24"/>
        <v>-1</v>
      </c>
      <c r="O63" s="19">
        <f t="shared" si="24"/>
        <v>-1</v>
      </c>
      <c r="P63">
        <f t="shared" si="8"/>
        <v>0</v>
      </c>
    </row>
    <row r="64" spans="1:16" x14ac:dyDescent="0.2">
      <c r="A64" s="14">
        <v>22</v>
      </c>
      <c r="B64" s="15" t="s">
        <v>14</v>
      </c>
      <c r="C64" s="27">
        <v>15.1</v>
      </c>
      <c r="D64" s="27">
        <v>78.650000000000006</v>
      </c>
      <c r="E64" s="27">
        <v>77.44</v>
      </c>
      <c r="F64" s="17">
        <f t="shared" si="20"/>
        <v>0.87577639751552772</v>
      </c>
      <c r="G64" s="17">
        <f t="shared" si="25"/>
        <v>2.2374145431945269E-2</v>
      </c>
      <c r="H64" s="17">
        <f t="shared" si="1"/>
        <v>5.4753473168074107E-2</v>
      </c>
      <c r="I64" s="18">
        <v>109.48</v>
      </c>
      <c r="J64" s="16">
        <f t="shared" si="21"/>
        <v>0</v>
      </c>
      <c r="K64" s="15">
        <f t="shared" si="26"/>
        <v>-1</v>
      </c>
      <c r="L64" s="15"/>
      <c r="M64" s="16">
        <f t="shared" si="24"/>
        <v>1</v>
      </c>
      <c r="N64" s="16">
        <f t="shared" si="24"/>
        <v>0</v>
      </c>
      <c r="O64" s="19">
        <f t="shared" si="24"/>
        <v>1</v>
      </c>
      <c r="P64">
        <f t="shared" si="8"/>
        <v>7.9999999999998295E-2</v>
      </c>
    </row>
    <row r="65" spans="1:16" x14ac:dyDescent="0.2">
      <c r="A65" s="14">
        <v>22</v>
      </c>
      <c r="B65" s="15" t="s">
        <v>15</v>
      </c>
      <c r="C65" s="27">
        <v>0</v>
      </c>
      <c r="D65" s="27">
        <v>97.57</v>
      </c>
      <c r="E65" s="27">
        <v>76.37</v>
      </c>
      <c r="F65" s="17" t="str">
        <f>IF(OR(C65=0,C58=0),"",C65/C58-1)</f>
        <v/>
      </c>
      <c r="G65" s="17">
        <f t="shared" si="25"/>
        <v>2.4300000000000099E-2</v>
      </c>
      <c r="H65" s="17">
        <f t="shared" si="1"/>
        <v>7.715091678420305E-2</v>
      </c>
      <c r="I65" s="18">
        <v>0.75639999999999996</v>
      </c>
      <c r="J65" s="16">
        <f t="shared" si="21"/>
        <v>0</v>
      </c>
      <c r="K65" s="15">
        <f t="shared" si="26"/>
        <v>0</v>
      </c>
      <c r="L65" s="15"/>
      <c r="M65" s="16">
        <f t="shared" si="24"/>
        <v>1</v>
      </c>
      <c r="N65" s="16">
        <f t="shared" si="24"/>
        <v>0</v>
      </c>
      <c r="O65" s="19">
        <f t="shared" si="24"/>
        <v>1</v>
      </c>
      <c r="P65">
        <f t="shared" si="8"/>
        <v>0</v>
      </c>
    </row>
    <row r="66" spans="1:16" x14ac:dyDescent="0.2">
      <c r="A66" s="20">
        <v>22</v>
      </c>
      <c r="B66" s="21" t="s">
        <v>16</v>
      </c>
      <c r="C66" s="22">
        <v>26.31</v>
      </c>
      <c r="D66" s="22">
        <v>70.5</v>
      </c>
      <c r="E66" s="22">
        <v>20.170000000000002</v>
      </c>
      <c r="F66" s="23">
        <f>IF(OR(C66=0,C59=0),"",C66/C59-1)</f>
        <v>1.2603092783505154</v>
      </c>
      <c r="G66" s="23">
        <f t="shared" si="25"/>
        <v>0.14844788017876565</v>
      </c>
      <c r="H66" s="23">
        <f t="shared" si="1"/>
        <v>-0.59219571370804691</v>
      </c>
      <c r="I66" s="24">
        <v>1293.3</v>
      </c>
      <c r="J66" s="22">
        <f t="shared" si="21"/>
        <v>1</v>
      </c>
      <c r="K66" s="21">
        <f t="shared" si="26"/>
        <v>1</v>
      </c>
      <c r="L66" s="21"/>
      <c r="M66" s="22">
        <f t="shared" si="24"/>
        <v>1</v>
      </c>
      <c r="N66" s="22">
        <f t="shared" si="24"/>
        <v>1</v>
      </c>
      <c r="O66" s="25">
        <f t="shared" si="24"/>
        <v>-1</v>
      </c>
      <c r="P66">
        <f t="shared" si="8"/>
        <v>7.9100000000000819</v>
      </c>
    </row>
    <row r="67" spans="1:16" x14ac:dyDescent="0.2">
      <c r="A67" s="8">
        <v>23</v>
      </c>
      <c r="B67" s="9" t="s">
        <v>10</v>
      </c>
      <c r="C67" s="10">
        <v>23.53</v>
      </c>
      <c r="D67" s="10">
        <v>87.61</v>
      </c>
      <c r="E67" s="10">
        <v>90.29</v>
      </c>
      <c r="F67" s="11">
        <f t="shared" ref="F67:F71" si="27">IF(OR(C67=0,C60=0),"",C67/C60-1)</f>
        <v>-0.11241041116559791</v>
      </c>
      <c r="G67" s="11">
        <f>(D67/D60-1)*-1</f>
        <v>-0.17723730180059127</v>
      </c>
      <c r="H67" s="11">
        <f t="shared" si="1"/>
        <v>5.3681876531683992E-2</v>
      </c>
      <c r="I67" s="12">
        <v>1.1766000000000001</v>
      </c>
      <c r="J67" s="10">
        <f t="shared" si="21"/>
        <v>-1</v>
      </c>
      <c r="K67" s="9">
        <f>IF(AND(J60=-1,(I60-I67)&gt;0),1,IF(AND(J60=1,(I67-I60)&gt;0),-1,0))</f>
        <v>0</v>
      </c>
      <c r="L67" s="9"/>
      <c r="M67" s="10">
        <f t="shared" si="24"/>
        <v>-1</v>
      </c>
      <c r="N67" s="10">
        <f t="shared" si="24"/>
        <v>-1</v>
      </c>
      <c r="O67" s="13">
        <f t="shared" si="24"/>
        <v>1</v>
      </c>
      <c r="P67">
        <f t="shared" si="8"/>
        <v>0</v>
      </c>
    </row>
    <row r="68" spans="1:16" x14ac:dyDescent="0.2">
      <c r="A68" s="14">
        <v>23</v>
      </c>
      <c r="B68" s="15" t="s">
        <v>11</v>
      </c>
      <c r="C68" s="27">
        <v>59.74</v>
      </c>
      <c r="D68" s="27">
        <v>55.79</v>
      </c>
      <c r="E68" s="27">
        <v>77.19</v>
      </c>
      <c r="F68" s="17">
        <f t="shared" si="27"/>
        <v>-2.9564652371669942E-2</v>
      </c>
      <c r="G68" s="17">
        <f t="shared" ref="G68:G73" si="28">IF(D61=0,"",(D68/D61-1)*-1)</f>
        <v>-0.14487995074902527</v>
      </c>
      <c r="H68" s="17">
        <f t="shared" si="1"/>
        <v>0.57305889545547162</v>
      </c>
      <c r="I68" s="18">
        <v>1.3408</v>
      </c>
      <c r="J68" s="16">
        <f t="shared" si="21"/>
        <v>0</v>
      </c>
      <c r="K68" s="15">
        <f t="shared" ref="K68:K73" si="29">IF(AND(J61=-1,(I61-I68)&gt;0),1,IF(AND(J61=1,(I68-I61)&gt;0),-1,0))</f>
        <v>0</v>
      </c>
      <c r="L68" s="15"/>
      <c r="M68" s="16">
        <f t="shared" si="24"/>
        <v>0</v>
      </c>
      <c r="N68" s="16">
        <f t="shared" si="24"/>
        <v>-1</v>
      </c>
      <c r="O68" s="19">
        <f t="shared" si="24"/>
        <v>1</v>
      </c>
      <c r="P68">
        <f t="shared" si="8"/>
        <v>0</v>
      </c>
    </row>
    <row r="69" spans="1:16" x14ac:dyDescent="0.2">
      <c r="A69" s="14">
        <v>23</v>
      </c>
      <c r="B69" s="15" t="s">
        <v>12</v>
      </c>
      <c r="C69" s="27">
        <v>90.87</v>
      </c>
      <c r="D69" s="27">
        <v>0</v>
      </c>
      <c r="E69" s="27">
        <v>8.36</v>
      </c>
      <c r="F69" s="17">
        <f t="shared" si="27"/>
        <v>-9.1299999999999937E-2</v>
      </c>
      <c r="G69" s="17" t="str">
        <f t="shared" si="28"/>
        <v/>
      </c>
      <c r="H69" s="17" t="e">
        <f t="shared" si="1"/>
        <v>#DIV/0!</v>
      </c>
      <c r="I69" s="18">
        <v>0.98450000000000004</v>
      </c>
      <c r="J69" s="16">
        <f t="shared" si="21"/>
        <v>0</v>
      </c>
      <c r="K69" s="15">
        <f t="shared" si="29"/>
        <v>0</v>
      </c>
      <c r="L69" s="15"/>
      <c r="M69" s="16">
        <f t="shared" si="24"/>
        <v>-1</v>
      </c>
      <c r="N69" s="16">
        <f t="shared" si="24"/>
        <v>1</v>
      </c>
      <c r="O69" s="19" t="e">
        <f t="shared" si="24"/>
        <v>#DIV/0!</v>
      </c>
      <c r="P69">
        <f t="shared" si="8"/>
        <v>0</v>
      </c>
    </row>
    <row r="70" spans="1:16" x14ac:dyDescent="0.2">
      <c r="A70" s="14">
        <v>23</v>
      </c>
      <c r="B70" s="15" t="s">
        <v>13</v>
      </c>
      <c r="C70" s="27">
        <v>57.06</v>
      </c>
      <c r="D70" s="27">
        <v>38.97</v>
      </c>
      <c r="E70" s="27">
        <v>74.62</v>
      </c>
      <c r="F70" s="17">
        <f t="shared" si="27"/>
        <v>9.0804817434524843E-2</v>
      </c>
      <c r="G70" s="17">
        <f t="shared" si="28"/>
        <v>0.11472058155383924</v>
      </c>
      <c r="H70" s="17">
        <f t="shared" si="1"/>
        <v>-7.7398615232443069E-2</v>
      </c>
      <c r="I70" s="18">
        <v>1.2922</v>
      </c>
      <c r="J70" s="16">
        <f t="shared" si="21"/>
        <v>1</v>
      </c>
      <c r="K70" s="15">
        <f t="shared" si="29"/>
        <v>1</v>
      </c>
      <c r="L70" s="15"/>
      <c r="M70" s="16">
        <f t="shared" si="24"/>
        <v>1</v>
      </c>
      <c r="N70" s="16">
        <f t="shared" si="24"/>
        <v>1</v>
      </c>
      <c r="O70" s="19">
        <f t="shared" si="24"/>
        <v>-1</v>
      </c>
      <c r="P70">
        <f t="shared" si="8"/>
        <v>2.3999999999999577E-3</v>
      </c>
    </row>
    <row r="71" spans="1:16" x14ac:dyDescent="0.2">
      <c r="A71" s="14">
        <v>23</v>
      </c>
      <c r="B71" s="15" t="s">
        <v>14</v>
      </c>
      <c r="C71" s="27">
        <v>9.9700000000000006</v>
      </c>
      <c r="D71" s="27">
        <v>84.29</v>
      </c>
      <c r="E71" s="27">
        <v>96.31</v>
      </c>
      <c r="F71" s="17">
        <f t="shared" si="27"/>
        <v>-0.33973509933774826</v>
      </c>
      <c r="G71" s="17">
        <f t="shared" si="28"/>
        <v>-7.1710108073744339E-2</v>
      </c>
      <c r="H71" s="17">
        <f t="shared" si="1"/>
        <v>0.24367252066115719</v>
      </c>
      <c r="I71" s="18">
        <v>109.52</v>
      </c>
      <c r="J71" s="16">
        <f t="shared" si="21"/>
        <v>-1</v>
      </c>
      <c r="K71" s="15">
        <f t="shared" si="29"/>
        <v>0</v>
      </c>
      <c r="L71" s="15"/>
      <c r="M71" s="16">
        <f t="shared" si="24"/>
        <v>-1</v>
      </c>
      <c r="N71" s="16">
        <f t="shared" si="24"/>
        <v>-1</v>
      </c>
      <c r="O71" s="19">
        <f t="shared" si="24"/>
        <v>1</v>
      </c>
      <c r="P71">
        <f t="shared" si="8"/>
        <v>0</v>
      </c>
    </row>
    <row r="72" spans="1:16" x14ac:dyDescent="0.2">
      <c r="A72" s="14">
        <v>23</v>
      </c>
      <c r="B72" s="15" t="s">
        <v>15</v>
      </c>
      <c r="C72" s="27">
        <v>2.0699999999999998</v>
      </c>
      <c r="D72" s="27">
        <v>95.78</v>
      </c>
      <c r="E72" s="27">
        <v>64.3</v>
      </c>
      <c r="F72" s="17" t="str">
        <f>IF(OR(C72=0,C65=0),"",C72/C65-1)</f>
        <v/>
      </c>
      <c r="G72" s="17">
        <f t="shared" si="28"/>
        <v>1.8345803013221196E-2</v>
      </c>
      <c r="H72" s="17">
        <f t="shared" si="1"/>
        <v>-0.15804635328008387</v>
      </c>
      <c r="I72" s="18">
        <v>0.75949999999999995</v>
      </c>
      <c r="J72" s="16">
        <f t="shared" si="21"/>
        <v>0</v>
      </c>
      <c r="K72" s="15">
        <f t="shared" si="29"/>
        <v>0</v>
      </c>
      <c r="L72" s="15"/>
      <c r="M72" s="16">
        <f t="shared" si="24"/>
        <v>1</v>
      </c>
      <c r="N72" s="16">
        <f t="shared" si="24"/>
        <v>0</v>
      </c>
      <c r="O72" s="19">
        <f t="shared" si="24"/>
        <v>-1</v>
      </c>
      <c r="P72">
        <f t="shared" si="8"/>
        <v>0</v>
      </c>
    </row>
    <row r="73" spans="1:16" x14ac:dyDescent="0.2">
      <c r="A73" s="20">
        <v>23</v>
      </c>
      <c r="B73" s="21" t="s">
        <v>16</v>
      </c>
      <c r="C73" s="22">
        <v>23.8</v>
      </c>
      <c r="D73" s="22">
        <v>72.260000000000005</v>
      </c>
      <c r="E73" s="22">
        <v>10.74</v>
      </c>
      <c r="F73" s="23">
        <f>IF(OR(C73=0,C66=0),"",C73/C66-1)</f>
        <v>-9.5400988217407723E-2</v>
      </c>
      <c r="G73" s="23">
        <f t="shared" si="28"/>
        <v>-2.4964539007092279E-2</v>
      </c>
      <c r="H73" s="23">
        <f t="shared" si="1"/>
        <v>-0.46752602875557758</v>
      </c>
      <c r="I73" s="24">
        <v>1299.04</v>
      </c>
      <c r="J73" s="22">
        <f t="shared" si="21"/>
        <v>0</v>
      </c>
      <c r="K73" s="21">
        <f t="shared" si="29"/>
        <v>-1</v>
      </c>
      <c r="L73" s="21"/>
      <c r="M73" s="22">
        <f t="shared" si="24"/>
        <v>-1</v>
      </c>
      <c r="N73" s="22">
        <f t="shared" si="24"/>
        <v>0</v>
      </c>
      <c r="O73" s="25">
        <f t="shared" si="24"/>
        <v>-1</v>
      </c>
      <c r="P73">
        <f t="shared" si="8"/>
        <v>5.7400000000000091</v>
      </c>
    </row>
    <row r="74" spans="1:16" x14ac:dyDescent="0.2">
      <c r="A74" s="8">
        <v>24</v>
      </c>
      <c r="B74" s="9" t="s">
        <v>10</v>
      </c>
      <c r="C74" s="10">
        <v>29.02</v>
      </c>
      <c r="D74" s="10">
        <v>81.08</v>
      </c>
      <c r="E74" s="10">
        <v>83.54</v>
      </c>
      <c r="F74" s="11">
        <f t="shared" ref="F74:F78" si="30">IF(OR(C74=0,C67=0),"",C74/C67-1)</f>
        <v>0.23331916702082434</v>
      </c>
      <c r="G74" s="11">
        <f>(D74/D67-1)*-1</f>
        <v>7.4534870448578983E-2</v>
      </c>
      <c r="H74" s="11">
        <f t="shared" si="1"/>
        <v>-7.4759109535939783E-2</v>
      </c>
      <c r="I74" s="12">
        <v>1.1604000000000001</v>
      </c>
      <c r="J74" s="10">
        <f t="shared" si="21"/>
        <v>1</v>
      </c>
      <c r="K74" s="9">
        <f>IF(AND(J67=-1,(I67-I74)&gt;0),1,IF(AND(J67=1,(I74-I67)&gt;0),-1,0))</f>
        <v>1</v>
      </c>
      <c r="L74" s="9"/>
      <c r="M74" s="10">
        <f t="shared" si="24"/>
        <v>1</v>
      </c>
      <c r="N74" s="10">
        <f t="shared" si="24"/>
        <v>1</v>
      </c>
      <c r="O74" s="13">
        <f t="shared" si="24"/>
        <v>-1</v>
      </c>
      <c r="P74">
        <f t="shared" si="8"/>
        <v>1.6199999999999992E-2</v>
      </c>
    </row>
    <row r="75" spans="1:16" x14ac:dyDescent="0.2">
      <c r="A75" s="14">
        <v>24</v>
      </c>
      <c r="B75" s="15" t="s">
        <v>11</v>
      </c>
      <c r="C75" s="27">
        <v>58.35</v>
      </c>
      <c r="D75" s="27">
        <v>57.74</v>
      </c>
      <c r="E75" s="27">
        <v>86.82</v>
      </c>
      <c r="F75" s="17">
        <f t="shared" si="30"/>
        <v>-2.3267492467358597E-2</v>
      </c>
      <c r="G75" s="17">
        <f t="shared" ref="G75:G81" si="31">IF(D68=0,"",(D75/D68-1)*-1)</f>
        <v>-3.4952500448109047E-2</v>
      </c>
      <c r="H75" s="17">
        <f t="shared" si="1"/>
        <v>0.12475709288767978</v>
      </c>
      <c r="I75" s="18">
        <v>1.3278000000000001</v>
      </c>
      <c r="J75" s="16">
        <f t="shared" si="21"/>
        <v>0</v>
      </c>
      <c r="K75" s="15">
        <f t="shared" ref="K75:K81" si="32">IF(AND(J68=-1,(I68-I75)&gt;0),1,IF(AND(J68=1,(I75-I68)&gt;0),-1,0))</f>
        <v>0</v>
      </c>
      <c r="L75" s="15"/>
      <c r="M75" s="16">
        <f t="shared" si="24"/>
        <v>0</v>
      </c>
      <c r="N75" s="16">
        <f t="shared" si="24"/>
        <v>0</v>
      </c>
      <c r="O75" s="19">
        <f t="shared" si="24"/>
        <v>1</v>
      </c>
      <c r="P75">
        <f t="shared" si="8"/>
        <v>0</v>
      </c>
    </row>
    <row r="76" spans="1:16" x14ac:dyDescent="0.2">
      <c r="A76" s="14">
        <v>24</v>
      </c>
      <c r="B76" s="15" t="s">
        <v>12</v>
      </c>
      <c r="C76" s="27">
        <v>86.05</v>
      </c>
      <c r="D76" s="27">
        <v>1.85</v>
      </c>
      <c r="E76" s="27">
        <v>8.68</v>
      </c>
      <c r="F76" s="17">
        <f t="shared" si="30"/>
        <v>-5.3042808407615327E-2</v>
      </c>
      <c r="G76" s="17" t="str">
        <f t="shared" si="31"/>
        <v/>
      </c>
      <c r="H76" s="17">
        <f t="shared" ref="H76:H82" si="33">E76/E69-1</f>
        <v>3.8277511961722466E-2</v>
      </c>
      <c r="I76" s="18">
        <v>0.99670000000000003</v>
      </c>
      <c r="J76" s="16">
        <f t="shared" si="21"/>
        <v>0</v>
      </c>
      <c r="K76" s="15">
        <f t="shared" si="32"/>
        <v>0</v>
      </c>
      <c r="L76" s="15"/>
      <c r="M76" s="16">
        <f t="shared" ref="M76:O91" si="34">IF(F76&gt;5%,1,IF(F76&lt;-5%,-1,0))</f>
        <v>-1</v>
      </c>
      <c r="N76" s="16">
        <f t="shared" si="34"/>
        <v>1</v>
      </c>
      <c r="O76" s="19">
        <f t="shared" si="34"/>
        <v>0</v>
      </c>
      <c r="P76">
        <f t="shared" si="8"/>
        <v>0</v>
      </c>
    </row>
    <row r="77" spans="1:16" x14ac:dyDescent="0.2">
      <c r="A77" s="14">
        <v>24</v>
      </c>
      <c r="B77" s="15" t="s">
        <v>13</v>
      </c>
      <c r="C77" s="27">
        <v>59.98</v>
      </c>
      <c r="D77" s="27">
        <v>33.47</v>
      </c>
      <c r="E77" s="27">
        <v>78.94</v>
      </c>
      <c r="F77" s="17">
        <f t="shared" si="30"/>
        <v>5.1174202593760931E-2</v>
      </c>
      <c r="G77" s="17">
        <f t="shared" si="31"/>
        <v>0.14113420579933278</v>
      </c>
      <c r="H77" s="17">
        <f t="shared" si="33"/>
        <v>5.7893326186009064E-2</v>
      </c>
      <c r="I77" s="18">
        <v>1.3176000000000001</v>
      </c>
      <c r="J77" s="16">
        <f t="shared" si="21"/>
        <v>1</v>
      </c>
      <c r="K77" s="15">
        <f t="shared" si="32"/>
        <v>-1</v>
      </c>
      <c r="L77" s="15"/>
      <c r="M77" s="16">
        <f t="shared" si="34"/>
        <v>1</v>
      </c>
      <c r="N77" s="16">
        <f t="shared" si="34"/>
        <v>1</v>
      </c>
      <c r="O77" s="19">
        <f t="shared" si="34"/>
        <v>1</v>
      </c>
      <c r="P77">
        <f t="shared" si="8"/>
        <v>2.5400000000000089E-2</v>
      </c>
    </row>
    <row r="78" spans="1:16" x14ac:dyDescent="0.2">
      <c r="A78" s="14">
        <v>24</v>
      </c>
      <c r="B78" s="15" t="s">
        <v>14</v>
      </c>
      <c r="C78" s="27">
        <v>0.68</v>
      </c>
      <c r="D78" s="27">
        <v>85.83</v>
      </c>
      <c r="E78" s="27">
        <v>90.57</v>
      </c>
      <c r="F78" s="17">
        <f t="shared" si="30"/>
        <v>-0.93179538615847546</v>
      </c>
      <c r="G78" s="17">
        <f t="shared" si="31"/>
        <v>-1.8270257444536586E-2</v>
      </c>
      <c r="H78" s="17">
        <f t="shared" si="33"/>
        <v>-5.959921088152853E-2</v>
      </c>
      <c r="I78" s="18">
        <v>110.63</v>
      </c>
      <c r="J78" s="16">
        <f t="shared" si="21"/>
        <v>0</v>
      </c>
      <c r="K78" s="15">
        <f t="shared" si="32"/>
        <v>0</v>
      </c>
      <c r="L78" s="15"/>
      <c r="M78" s="16">
        <f t="shared" si="34"/>
        <v>-1</v>
      </c>
      <c r="N78" s="16">
        <f t="shared" si="34"/>
        <v>0</v>
      </c>
      <c r="O78" s="19">
        <f t="shared" si="34"/>
        <v>-1</v>
      </c>
      <c r="P78">
        <f t="shared" si="8"/>
        <v>0</v>
      </c>
    </row>
    <row r="79" spans="1:16" x14ac:dyDescent="0.2">
      <c r="A79" s="14">
        <v>24</v>
      </c>
      <c r="B79" s="15" t="s">
        <v>15</v>
      </c>
      <c r="C79" s="27">
        <v>6.25</v>
      </c>
      <c r="D79" s="27">
        <v>90.25</v>
      </c>
      <c r="E79" s="27">
        <v>48.54</v>
      </c>
      <c r="F79" s="17">
        <f>IF(OR(C79=0,C72=0),"",C79/C72-1)</f>
        <v>2.0193236714975846</v>
      </c>
      <c r="G79" s="17">
        <f t="shared" si="31"/>
        <v>5.7736479432031751E-2</v>
      </c>
      <c r="H79" s="17">
        <f t="shared" si="33"/>
        <v>-0.24510108864696734</v>
      </c>
      <c r="I79" s="18">
        <v>0.74350000000000005</v>
      </c>
      <c r="J79" s="16">
        <f t="shared" si="21"/>
        <v>1</v>
      </c>
      <c r="K79" s="15">
        <f t="shared" si="32"/>
        <v>0</v>
      </c>
      <c r="L79" s="15"/>
      <c r="M79" s="16">
        <f t="shared" si="34"/>
        <v>1</v>
      </c>
      <c r="N79" s="16">
        <f t="shared" si="34"/>
        <v>1</v>
      </c>
      <c r="O79" s="19">
        <f t="shared" si="34"/>
        <v>-1</v>
      </c>
      <c r="P79">
        <f t="shared" si="8"/>
        <v>0</v>
      </c>
    </row>
    <row r="80" spans="1:16" x14ac:dyDescent="0.2">
      <c r="A80" s="14">
        <v>24</v>
      </c>
      <c r="B80" s="15" t="s">
        <v>16</v>
      </c>
      <c r="C80" s="16">
        <v>27.54</v>
      </c>
      <c r="D80" s="16">
        <v>69.739999999999995</v>
      </c>
      <c r="E80" s="16">
        <v>12.1</v>
      </c>
      <c r="F80" s="17">
        <f>IF(OR(C80=0,C73=0),"",C80/C73-1)</f>
        <v>0.15714285714285703</v>
      </c>
      <c r="G80" s="17">
        <f t="shared" si="31"/>
        <v>3.4874065873235716E-2</v>
      </c>
      <c r="H80" s="17">
        <f t="shared" si="33"/>
        <v>0.12662942271880806</v>
      </c>
      <c r="I80" s="18">
        <v>1279.55</v>
      </c>
      <c r="J80" s="16">
        <f t="shared" si="21"/>
        <v>0</v>
      </c>
      <c r="K80" s="15">
        <f t="shared" si="32"/>
        <v>0</v>
      </c>
      <c r="L80" s="15"/>
      <c r="M80" s="16">
        <f t="shared" si="34"/>
        <v>1</v>
      </c>
      <c r="N80" s="16">
        <f t="shared" si="34"/>
        <v>0</v>
      </c>
      <c r="O80" s="19">
        <f t="shared" si="34"/>
        <v>1</v>
      </c>
      <c r="P80">
        <f t="shared" si="8"/>
        <v>0</v>
      </c>
    </row>
    <row r="81" spans="1:16" x14ac:dyDescent="0.2">
      <c r="A81" s="20">
        <v>24</v>
      </c>
      <c r="B81" s="21" t="s">
        <v>17</v>
      </c>
      <c r="C81" s="22">
        <v>41.01</v>
      </c>
      <c r="D81" s="22">
        <v>64.849999999999994</v>
      </c>
      <c r="E81" s="22">
        <v>70.010000000000005</v>
      </c>
      <c r="F81" s="17">
        <f>IF(OR(C81=0,C74=0),"",C81/C74-1)</f>
        <v>0.41316333563059948</v>
      </c>
      <c r="G81" s="17">
        <f t="shared" si="31"/>
        <v>0.20017266896891961</v>
      </c>
      <c r="H81" s="17">
        <f t="shared" si="33"/>
        <v>-0.16195834330859471</v>
      </c>
      <c r="I81" s="18"/>
      <c r="J81" s="16">
        <f t="shared" ref="J81" si="35">IF(SUM(M81:N81)&gt;=2,1,IF(SUM(M81:N81)&lt;=-2,-1,0))</f>
        <v>1</v>
      </c>
      <c r="K81" s="15">
        <f t="shared" si="32"/>
        <v>0</v>
      </c>
      <c r="L81" s="15"/>
      <c r="M81" s="16">
        <f t="shared" si="34"/>
        <v>1</v>
      </c>
      <c r="N81" s="16">
        <f t="shared" si="34"/>
        <v>1</v>
      </c>
      <c r="O81" s="19">
        <f t="shared" si="34"/>
        <v>-1</v>
      </c>
    </row>
    <row r="82" spans="1:16" x14ac:dyDescent="0.2">
      <c r="A82" s="8">
        <v>25</v>
      </c>
      <c r="B82" s="9" t="s">
        <v>10</v>
      </c>
      <c r="C82" s="10">
        <v>0</v>
      </c>
      <c r="D82" s="10">
        <v>100</v>
      </c>
      <c r="E82" s="10">
        <v>39.94</v>
      </c>
      <c r="F82" s="11" t="str">
        <f t="shared" ref="F82:F88" si="36">IF(OR(C82=0,C74=0),"",C82/C74-1)</f>
        <v/>
      </c>
      <c r="G82" s="11">
        <f>(D82/D74-1)*-1</f>
        <v>-0.23334977799703993</v>
      </c>
      <c r="H82" s="11">
        <f t="shared" ref="H82:H88" si="37">E82/E74-1</f>
        <v>-0.52190567392865694</v>
      </c>
      <c r="I82" s="12">
        <v>1.1656</v>
      </c>
      <c r="J82" s="10">
        <f t="shared" ref="J82:J88" si="38">IF(SUM(M82:N82)&gt;=2,1,IF(SUM(M82:N82)&lt;=-2,-1,0))</f>
        <v>0</v>
      </c>
      <c r="K82" s="9">
        <f t="shared" ref="K82:K145" si="39">IF(AND(J74=-1,(I74-I82)&gt;0),1,IF(AND(J74=1,(I82-I74)&gt;0),-1,0))</f>
        <v>-1</v>
      </c>
      <c r="L82" s="9"/>
      <c r="M82" s="10">
        <f t="shared" si="34"/>
        <v>1</v>
      </c>
      <c r="N82" s="10">
        <f t="shared" si="34"/>
        <v>-1</v>
      </c>
      <c r="O82" s="13">
        <f t="shared" si="34"/>
        <v>-1</v>
      </c>
      <c r="P82">
        <f t="shared" ref="P82:P88" si="40">IF(OR(K82=1,K82=-1),ABS(I82-I74),0)</f>
        <v>5.1999999999998714E-3</v>
      </c>
    </row>
    <row r="83" spans="1:16" x14ac:dyDescent="0.2">
      <c r="A83" s="14">
        <v>25</v>
      </c>
      <c r="B83" s="15" t="s">
        <v>11</v>
      </c>
      <c r="C83" s="27">
        <v>31.2</v>
      </c>
      <c r="D83" s="27">
        <v>84.01</v>
      </c>
      <c r="E83" s="27">
        <v>8.6199999999999992</v>
      </c>
      <c r="F83" s="17">
        <f t="shared" si="36"/>
        <v>-0.46529562982005146</v>
      </c>
      <c r="G83" s="17">
        <f t="shared" ref="G83:G88" si="41">IF(D75=0,"",(D83/D75-1)*-1)</f>
        <v>-0.45497055767232419</v>
      </c>
      <c r="H83" s="17">
        <f t="shared" si="37"/>
        <v>-0.9007141211702373</v>
      </c>
      <c r="I83" s="18">
        <v>1.3253999999999999</v>
      </c>
      <c r="J83" s="16">
        <f t="shared" si="38"/>
        <v>-1</v>
      </c>
      <c r="K83" s="15">
        <f t="shared" si="39"/>
        <v>0</v>
      </c>
      <c r="L83" s="15"/>
      <c r="M83" s="16">
        <f t="shared" si="34"/>
        <v>-1</v>
      </c>
      <c r="N83" s="16">
        <f t="shared" si="34"/>
        <v>-1</v>
      </c>
      <c r="O83" s="19">
        <f t="shared" si="34"/>
        <v>-1</v>
      </c>
      <c r="P83">
        <f t="shared" si="40"/>
        <v>0</v>
      </c>
    </row>
    <row r="84" spans="1:16" x14ac:dyDescent="0.2">
      <c r="A84" s="14">
        <v>25</v>
      </c>
      <c r="B84" s="15" t="s">
        <v>12</v>
      </c>
      <c r="C84" s="27">
        <v>75.150000000000006</v>
      </c>
      <c r="D84" s="27">
        <v>10.51</v>
      </c>
      <c r="E84" s="27">
        <v>8.3800000000000008</v>
      </c>
      <c r="F84" s="17">
        <f t="shared" si="36"/>
        <v>-0.1266705403834979</v>
      </c>
      <c r="G84" s="17">
        <f t="shared" si="41"/>
        <v>-4.6810810810810803</v>
      </c>
      <c r="H84" s="17">
        <f t="shared" si="37"/>
        <v>-3.4562211981566726E-2</v>
      </c>
      <c r="I84" s="18">
        <v>0.98740000000000006</v>
      </c>
      <c r="J84" s="16">
        <f t="shared" si="38"/>
        <v>-1</v>
      </c>
      <c r="K84" s="15">
        <f t="shared" si="39"/>
        <v>0</v>
      </c>
      <c r="L84" s="15"/>
      <c r="M84" s="16">
        <f t="shared" si="34"/>
        <v>-1</v>
      </c>
      <c r="N84" s="16">
        <f t="shared" si="34"/>
        <v>-1</v>
      </c>
      <c r="O84" s="19">
        <f t="shared" si="34"/>
        <v>0</v>
      </c>
      <c r="P84">
        <f t="shared" si="40"/>
        <v>0</v>
      </c>
    </row>
    <row r="85" spans="1:16" x14ac:dyDescent="0.2">
      <c r="A85" s="14">
        <v>25</v>
      </c>
      <c r="B85" s="15" t="s">
        <v>13</v>
      </c>
      <c r="C85" s="27">
        <v>72.38</v>
      </c>
      <c r="D85" s="27">
        <v>37.07</v>
      </c>
      <c r="E85" s="27">
        <v>57.32</v>
      </c>
      <c r="F85" s="17">
        <f t="shared" si="36"/>
        <v>0.2067355785261753</v>
      </c>
      <c r="G85" s="17">
        <f t="shared" si="41"/>
        <v>-0.10755900806692575</v>
      </c>
      <c r="H85" s="17">
        <f t="shared" si="37"/>
        <v>-0.27387889536356724</v>
      </c>
      <c r="I85" s="18">
        <v>1.3265</v>
      </c>
      <c r="J85" s="16">
        <f t="shared" si="38"/>
        <v>0</v>
      </c>
      <c r="K85" s="15">
        <f t="shared" si="39"/>
        <v>-1</v>
      </c>
      <c r="L85" s="15"/>
      <c r="M85" s="16">
        <f t="shared" si="34"/>
        <v>1</v>
      </c>
      <c r="N85" s="16">
        <f t="shared" si="34"/>
        <v>-1</v>
      </c>
      <c r="O85" s="19">
        <f t="shared" si="34"/>
        <v>-1</v>
      </c>
      <c r="P85">
        <f t="shared" si="40"/>
        <v>8.899999999999908E-3</v>
      </c>
    </row>
    <row r="86" spans="1:16" x14ac:dyDescent="0.2">
      <c r="A86" s="14">
        <v>25</v>
      </c>
      <c r="B86" s="15" t="s">
        <v>14</v>
      </c>
      <c r="C86" s="27">
        <v>30.08</v>
      </c>
      <c r="D86" s="27">
        <v>66.069999999999993</v>
      </c>
      <c r="E86" s="27">
        <v>96.53</v>
      </c>
      <c r="F86" s="17">
        <f t="shared" si="36"/>
        <v>43.235294117647051</v>
      </c>
      <c r="G86" s="17">
        <f t="shared" si="41"/>
        <v>0.2302225329138996</v>
      </c>
      <c r="H86" s="17">
        <f t="shared" si="37"/>
        <v>6.5805454344705749E-2</v>
      </c>
      <c r="I86" s="18">
        <v>109.94</v>
      </c>
      <c r="J86" s="16">
        <f t="shared" si="38"/>
        <v>1</v>
      </c>
      <c r="K86" s="15">
        <f t="shared" si="39"/>
        <v>0</v>
      </c>
      <c r="L86" s="15"/>
      <c r="M86" s="16">
        <f t="shared" si="34"/>
        <v>1</v>
      </c>
      <c r="N86" s="16">
        <f t="shared" si="34"/>
        <v>1</v>
      </c>
      <c r="O86" s="19">
        <f t="shared" si="34"/>
        <v>1</v>
      </c>
      <c r="P86">
        <f t="shared" si="40"/>
        <v>0</v>
      </c>
    </row>
    <row r="87" spans="1:16" x14ac:dyDescent="0.2">
      <c r="A87" s="14">
        <v>25</v>
      </c>
      <c r="B87" s="15" t="s">
        <v>15</v>
      </c>
      <c r="C87" s="27">
        <v>0</v>
      </c>
      <c r="D87" s="27">
        <v>100</v>
      </c>
      <c r="E87" s="27">
        <v>48.6</v>
      </c>
      <c r="F87" s="17" t="str">
        <f t="shared" si="36"/>
        <v/>
      </c>
      <c r="G87" s="17">
        <f t="shared" si="41"/>
        <v>-0.10803324099723</v>
      </c>
      <c r="H87" s="17">
        <f t="shared" si="37"/>
        <v>1.2360939431397266E-3</v>
      </c>
      <c r="I87" s="18">
        <v>0.74380000000000002</v>
      </c>
      <c r="J87" s="16">
        <f t="shared" si="38"/>
        <v>0</v>
      </c>
      <c r="K87" s="15">
        <f t="shared" si="39"/>
        <v>-1</v>
      </c>
      <c r="L87" s="15"/>
      <c r="M87" s="16">
        <f t="shared" si="34"/>
        <v>1</v>
      </c>
      <c r="N87" s="16">
        <f t="shared" si="34"/>
        <v>-1</v>
      </c>
      <c r="O87" s="19">
        <f t="shared" si="34"/>
        <v>0</v>
      </c>
      <c r="P87">
        <f t="shared" si="40"/>
        <v>2.9999999999996696E-4</v>
      </c>
    </row>
    <row r="88" spans="1:16" x14ac:dyDescent="0.2">
      <c r="A88" s="14">
        <v>25</v>
      </c>
      <c r="B88" s="15" t="s">
        <v>16</v>
      </c>
      <c r="C88" s="16">
        <v>13.09</v>
      </c>
      <c r="D88" s="16">
        <v>85.22</v>
      </c>
      <c r="E88" s="16">
        <v>28.7</v>
      </c>
      <c r="F88" s="17">
        <f t="shared" si="36"/>
        <v>-0.52469135802469136</v>
      </c>
      <c r="G88" s="17">
        <f t="shared" si="41"/>
        <v>-0.22196730714080881</v>
      </c>
      <c r="H88" s="17">
        <f t="shared" si="37"/>
        <v>1.3719008264462809</v>
      </c>
      <c r="I88" s="18">
        <v>1269</v>
      </c>
      <c r="J88" s="16">
        <f t="shared" si="38"/>
        <v>-1</v>
      </c>
      <c r="K88" s="15">
        <f t="shared" si="39"/>
        <v>0</v>
      </c>
      <c r="L88" s="15"/>
      <c r="M88" s="16">
        <f t="shared" si="34"/>
        <v>-1</v>
      </c>
      <c r="N88" s="16">
        <f t="shared" si="34"/>
        <v>-1</v>
      </c>
      <c r="O88" s="19">
        <f t="shared" si="34"/>
        <v>1</v>
      </c>
      <c r="P88">
        <f t="shared" si="40"/>
        <v>0</v>
      </c>
    </row>
    <row r="89" spans="1:16" x14ac:dyDescent="0.2">
      <c r="A89" s="20">
        <v>25</v>
      </c>
      <c r="B89" s="21" t="s">
        <v>17</v>
      </c>
      <c r="C89" s="22">
        <v>45.918999999999997</v>
      </c>
      <c r="D89" s="22">
        <v>59.75</v>
      </c>
      <c r="E89" s="22">
        <v>76.52</v>
      </c>
      <c r="F89" s="17" t="str">
        <f>IF(OR(C89=0,C82=0),"",C89/C82-1)</f>
        <v/>
      </c>
      <c r="G89" s="17">
        <f t="shared" ref="G89" si="42">IF(D82=0,"",(D89/D82-1)*-1)</f>
        <v>0.40249999999999997</v>
      </c>
      <c r="H89" s="17">
        <f t="shared" ref="H89" si="43">E89/E82-1</f>
        <v>0.91587381071607421</v>
      </c>
      <c r="I89" s="18">
        <v>0.69010000000000005</v>
      </c>
      <c r="J89" s="16">
        <f t="shared" ref="J89" si="44">IF(SUM(M89:N89)&gt;=2,1,IF(SUM(M89:N89)&lt;=-2,-1,0))</f>
        <v>1</v>
      </c>
      <c r="K89" s="15">
        <f t="shared" si="39"/>
        <v>-1</v>
      </c>
      <c r="L89" s="15"/>
      <c r="M89" s="16">
        <f t="shared" si="34"/>
        <v>1</v>
      </c>
      <c r="N89" s="16">
        <f t="shared" si="34"/>
        <v>1</v>
      </c>
      <c r="O89" s="19">
        <f t="shared" si="34"/>
        <v>1</v>
      </c>
    </row>
    <row r="90" spans="1:16" x14ac:dyDescent="0.2">
      <c r="A90" s="8">
        <v>26</v>
      </c>
      <c r="B90" s="9" t="s">
        <v>10</v>
      </c>
      <c r="C90" s="10">
        <v>0</v>
      </c>
      <c r="D90" s="10">
        <v>100</v>
      </c>
      <c r="E90" s="10">
        <v>34.15</v>
      </c>
      <c r="F90" s="11" t="str">
        <f t="shared" ref="F90:F153" si="45">IF(OR(C90=0,C82=0),"",C90/C82-1)</f>
        <v/>
      </c>
      <c r="G90" s="11">
        <f>(D90/D82-1)*-1</f>
        <v>0</v>
      </c>
      <c r="H90" s="11">
        <f t="shared" ref="H90:H153" si="46">E90/E82-1</f>
        <v>-0.14496745117676513</v>
      </c>
      <c r="I90" s="12">
        <v>1.1681999999999999</v>
      </c>
      <c r="J90" s="10">
        <f t="shared" ref="J90:J96" si="47">IF(SUM(M90:N90)&gt;=2,1,IF(SUM(M90:N90)&lt;=-2,-1,0))</f>
        <v>0</v>
      </c>
      <c r="K90" s="9">
        <f t="shared" si="39"/>
        <v>0</v>
      </c>
      <c r="L90" s="9"/>
      <c r="M90" s="10">
        <f t="shared" si="34"/>
        <v>1</v>
      </c>
      <c r="N90" s="10">
        <f t="shared" si="34"/>
        <v>0</v>
      </c>
      <c r="O90" s="13">
        <f t="shared" si="34"/>
        <v>-1</v>
      </c>
      <c r="P90">
        <f t="shared" ref="P90:P95" si="48">IF(OR(K90=1,K90=-1),ABS(I90-I82),0)</f>
        <v>0</v>
      </c>
    </row>
    <row r="91" spans="1:16" x14ac:dyDescent="0.2">
      <c r="A91" s="14">
        <v>26</v>
      </c>
      <c r="B91" s="15" t="s">
        <v>11</v>
      </c>
      <c r="C91" s="27">
        <v>28.86</v>
      </c>
      <c r="D91" s="27">
        <v>86.5</v>
      </c>
      <c r="E91" s="27">
        <v>6.17</v>
      </c>
      <c r="F91" s="17">
        <f t="shared" si="45"/>
        <v>-7.4999999999999956E-2</v>
      </c>
      <c r="G91" s="17">
        <f t="shared" ref="G91:G97" si="49">IF(D83=0,"",(D91/D83-1)*-1)</f>
        <v>-2.9639328651350993E-2</v>
      </c>
      <c r="H91" s="17">
        <f t="shared" si="46"/>
        <v>-0.28422273781902552</v>
      </c>
      <c r="I91" s="18">
        <v>1.3203</v>
      </c>
      <c r="J91" s="16">
        <f t="shared" si="47"/>
        <v>0</v>
      </c>
      <c r="K91" s="15">
        <f t="shared" si="39"/>
        <v>1</v>
      </c>
      <c r="L91" s="15"/>
      <c r="M91" s="16">
        <f t="shared" si="34"/>
        <v>-1</v>
      </c>
      <c r="N91" s="16">
        <f t="shared" si="34"/>
        <v>0</v>
      </c>
      <c r="O91" s="19">
        <f t="shared" si="34"/>
        <v>-1</v>
      </c>
      <c r="P91">
        <f t="shared" si="48"/>
        <v>5.0999999999998824E-3</v>
      </c>
    </row>
    <row r="92" spans="1:16" x14ac:dyDescent="0.2">
      <c r="A92" s="14">
        <v>26</v>
      </c>
      <c r="B92" s="15" t="s">
        <v>12</v>
      </c>
      <c r="C92" s="27">
        <v>88.21</v>
      </c>
      <c r="D92" s="27">
        <v>2.63</v>
      </c>
      <c r="E92" s="27">
        <v>19.739999999999998</v>
      </c>
      <c r="F92" s="17">
        <f t="shared" si="45"/>
        <v>0.17378576180971383</v>
      </c>
      <c r="G92" s="17">
        <f t="shared" si="49"/>
        <v>0.74976213130352054</v>
      </c>
      <c r="H92" s="17">
        <f t="shared" si="46"/>
        <v>1.3556085918854412</v>
      </c>
      <c r="I92" s="18">
        <v>0.98970000000000002</v>
      </c>
      <c r="J92" s="16">
        <f t="shared" si="47"/>
        <v>1</v>
      </c>
      <c r="K92" s="15">
        <f t="shared" si="39"/>
        <v>0</v>
      </c>
      <c r="L92" s="15"/>
      <c r="M92" s="16">
        <f t="shared" ref="M92:O107" si="50">IF(F92&gt;5%,1,IF(F92&lt;-5%,-1,0))</f>
        <v>1</v>
      </c>
      <c r="N92" s="16">
        <f t="shared" si="50"/>
        <v>1</v>
      </c>
      <c r="O92" s="19">
        <f t="shared" si="50"/>
        <v>1</v>
      </c>
      <c r="P92">
        <f t="shared" si="48"/>
        <v>0</v>
      </c>
    </row>
    <row r="93" spans="1:16" x14ac:dyDescent="0.2">
      <c r="A93" s="14">
        <v>26</v>
      </c>
      <c r="B93" s="15" t="s">
        <v>13</v>
      </c>
      <c r="C93" s="27">
        <v>95.74</v>
      </c>
      <c r="D93" s="27">
        <v>0</v>
      </c>
      <c r="E93" s="27">
        <v>72.45</v>
      </c>
      <c r="F93" s="17">
        <f t="shared" si="45"/>
        <v>0.32274108869853557</v>
      </c>
      <c r="G93" s="17">
        <f t="shared" si="49"/>
        <v>1</v>
      </c>
      <c r="H93" s="17">
        <f t="shared" si="46"/>
        <v>0.26395673412421505</v>
      </c>
      <c r="I93" s="18">
        <v>1.3128</v>
      </c>
      <c r="J93" s="16">
        <f t="shared" si="47"/>
        <v>1</v>
      </c>
      <c r="K93" s="15">
        <f t="shared" si="39"/>
        <v>0</v>
      </c>
      <c r="L93" s="15"/>
      <c r="M93" s="16">
        <f t="shared" si="50"/>
        <v>1</v>
      </c>
      <c r="N93" s="16">
        <f t="shared" si="50"/>
        <v>1</v>
      </c>
      <c r="O93" s="19">
        <f t="shared" si="50"/>
        <v>1</v>
      </c>
      <c r="P93">
        <f t="shared" si="48"/>
        <v>0</v>
      </c>
    </row>
    <row r="94" spans="1:16" x14ac:dyDescent="0.2">
      <c r="A94" s="14">
        <v>26</v>
      </c>
      <c r="B94" s="15" t="s">
        <v>14</v>
      </c>
      <c r="C94" s="27">
        <v>28.99</v>
      </c>
      <c r="D94" s="27">
        <v>65.22</v>
      </c>
      <c r="E94" s="27">
        <v>96.39</v>
      </c>
      <c r="F94" s="17">
        <f t="shared" si="45"/>
        <v>-3.6236702127659615E-2</v>
      </c>
      <c r="G94" s="17">
        <f t="shared" si="49"/>
        <v>1.286514303011943E-2</v>
      </c>
      <c r="H94" s="17">
        <f t="shared" si="46"/>
        <v>-1.4503263234227903E-3</v>
      </c>
      <c r="I94" s="18">
        <v>110.73</v>
      </c>
      <c r="J94" s="16">
        <f t="shared" si="47"/>
        <v>0</v>
      </c>
      <c r="K94" s="15">
        <f t="shared" si="39"/>
        <v>-1</v>
      </c>
      <c r="L94" s="15"/>
      <c r="M94" s="16">
        <f t="shared" si="50"/>
        <v>0</v>
      </c>
      <c r="N94" s="16">
        <f t="shared" si="50"/>
        <v>0</v>
      </c>
      <c r="O94" s="19">
        <f t="shared" si="50"/>
        <v>0</v>
      </c>
      <c r="P94">
        <f t="shared" si="48"/>
        <v>0.79000000000000625</v>
      </c>
    </row>
    <row r="95" spans="1:16" x14ac:dyDescent="0.2">
      <c r="A95" s="14">
        <v>26</v>
      </c>
      <c r="B95" s="15" t="s">
        <v>15</v>
      </c>
      <c r="C95" s="27">
        <v>2.7</v>
      </c>
      <c r="D95" s="27">
        <v>100</v>
      </c>
      <c r="E95" s="27">
        <v>49.87</v>
      </c>
      <c r="F95" s="17" t="str">
        <f t="shared" si="45"/>
        <v/>
      </c>
      <c r="G95" s="17">
        <f t="shared" si="49"/>
        <v>0</v>
      </c>
      <c r="H95" s="17">
        <f t="shared" si="46"/>
        <v>2.6131687242798352E-2</v>
      </c>
      <c r="I95" s="18">
        <v>0.74</v>
      </c>
      <c r="J95" s="16">
        <f t="shared" si="47"/>
        <v>0</v>
      </c>
      <c r="K95" s="15">
        <f t="shared" si="39"/>
        <v>0</v>
      </c>
      <c r="L95" s="15"/>
      <c r="M95" s="16">
        <f t="shared" si="50"/>
        <v>1</v>
      </c>
      <c r="N95" s="16">
        <f t="shared" si="50"/>
        <v>0</v>
      </c>
      <c r="O95" s="19">
        <f t="shared" si="50"/>
        <v>0</v>
      </c>
      <c r="P95">
        <f t="shared" si="48"/>
        <v>0</v>
      </c>
    </row>
    <row r="96" spans="1:16" x14ac:dyDescent="0.2">
      <c r="A96" s="14">
        <v>26</v>
      </c>
      <c r="B96" s="15" t="s">
        <v>16</v>
      </c>
      <c r="C96" s="16">
        <v>4.54</v>
      </c>
      <c r="D96" s="16">
        <v>92.71</v>
      </c>
      <c r="E96" s="16">
        <v>17.55</v>
      </c>
      <c r="F96" s="17">
        <f t="shared" si="45"/>
        <v>-0.65317035905271204</v>
      </c>
      <c r="G96" s="17">
        <f t="shared" si="49"/>
        <v>-8.7890166627552224E-2</v>
      </c>
      <c r="H96" s="17">
        <f t="shared" si="46"/>
        <v>-0.38850174216027866</v>
      </c>
      <c r="I96" s="18">
        <v>1252.79</v>
      </c>
      <c r="J96" s="16">
        <f t="shared" si="47"/>
        <v>-1</v>
      </c>
      <c r="K96" s="15">
        <f t="shared" si="39"/>
        <v>1</v>
      </c>
      <c r="L96" s="15"/>
      <c r="M96" s="16">
        <f t="shared" si="50"/>
        <v>-1</v>
      </c>
      <c r="N96" s="16">
        <f t="shared" si="50"/>
        <v>-1</v>
      </c>
      <c r="O96" s="19">
        <f t="shared" si="50"/>
        <v>-1</v>
      </c>
      <c r="P96">
        <f>IF(OR(K96=1,K96=-1),ABS(I96-I88),0)/1000</f>
        <v>1.6210000000000037E-2</v>
      </c>
    </row>
    <row r="97" spans="1:16" x14ac:dyDescent="0.2">
      <c r="A97" s="14">
        <v>26</v>
      </c>
      <c r="B97" s="1" t="s">
        <v>17</v>
      </c>
      <c r="C97" s="27">
        <v>3.07</v>
      </c>
      <c r="D97" s="27">
        <v>100</v>
      </c>
      <c r="E97" s="27">
        <v>23.62</v>
      </c>
      <c r="F97" s="17">
        <f t="shared" si="45"/>
        <v>-0.93314314336113591</v>
      </c>
      <c r="G97" s="17">
        <f t="shared" si="49"/>
        <v>-0.67364016736401666</v>
      </c>
      <c r="H97" s="17">
        <f t="shared" si="46"/>
        <v>-0.69132253005750122</v>
      </c>
      <c r="I97" s="18">
        <v>0.67679999999999996</v>
      </c>
      <c r="J97" s="16">
        <f t="shared" ref="J97" si="51">IF(SUM(M97:N97)&gt;=2,1,IF(SUM(M97:N97)&lt;=-2,-1,0))</f>
        <v>-1</v>
      </c>
      <c r="K97" s="15">
        <f t="shared" si="39"/>
        <v>0</v>
      </c>
      <c r="L97" s="15"/>
      <c r="M97" s="16">
        <f t="shared" si="50"/>
        <v>-1</v>
      </c>
      <c r="N97" s="16">
        <f t="shared" si="50"/>
        <v>-1</v>
      </c>
      <c r="O97" s="19">
        <f t="shared" si="50"/>
        <v>-1</v>
      </c>
      <c r="P97">
        <f>IF(OR(K97=1,K97=-1),ABS(I97-I89),0)/1000</f>
        <v>0</v>
      </c>
    </row>
    <row r="98" spans="1:16" x14ac:dyDescent="0.2">
      <c r="A98" s="8">
        <v>27</v>
      </c>
      <c r="B98" s="9" t="s">
        <v>10</v>
      </c>
      <c r="C98" s="10">
        <v>2.89</v>
      </c>
      <c r="D98" s="10">
        <v>95.48</v>
      </c>
      <c r="E98" s="10">
        <v>33.33</v>
      </c>
      <c r="F98" s="11" t="str">
        <f t="shared" si="45"/>
        <v/>
      </c>
      <c r="G98" s="11">
        <f>(D98/D90-1)*-1</f>
        <v>4.5199999999999907E-2</v>
      </c>
      <c r="H98" s="11">
        <f t="shared" si="46"/>
        <v>-2.4011713030746673E-2</v>
      </c>
      <c r="I98" s="12">
        <v>1.1740999999999999</v>
      </c>
      <c r="J98" s="10">
        <f t="shared" ref="J98:J104" si="52">IF(SUM(M98:N98)&gt;=2,1,IF(SUM(M98:N98)&lt;=-2,-1,0))</f>
        <v>0</v>
      </c>
      <c r="K98" s="9">
        <f t="shared" si="39"/>
        <v>0</v>
      </c>
      <c r="L98" s="9"/>
      <c r="M98" s="10">
        <f t="shared" si="50"/>
        <v>1</v>
      </c>
      <c r="N98" s="10">
        <f t="shared" si="50"/>
        <v>0</v>
      </c>
      <c r="O98" s="13">
        <f t="shared" si="50"/>
        <v>0</v>
      </c>
      <c r="P98">
        <f t="shared" ref="P98:P153" si="53">IF(OR(K98=1,K98=-1),ABS(I98-I90),0)</f>
        <v>0</v>
      </c>
    </row>
    <row r="99" spans="1:16" x14ac:dyDescent="0.2">
      <c r="A99" s="14">
        <v>27</v>
      </c>
      <c r="B99" s="15" t="s">
        <v>11</v>
      </c>
      <c r="C99" s="27">
        <v>21.89</v>
      </c>
      <c r="D99" s="27">
        <v>97.38</v>
      </c>
      <c r="E99" s="27">
        <v>21.77</v>
      </c>
      <c r="F99" s="17">
        <f t="shared" si="45"/>
        <v>-0.24151074151074148</v>
      </c>
      <c r="G99" s="17">
        <f t="shared" ref="G99:G105" si="54">IF(D91=0,"",(D99/D91-1)*-1)</f>
        <v>-0.12578034682080919</v>
      </c>
      <c r="H99" s="17">
        <f t="shared" si="46"/>
        <v>2.5283630470016205</v>
      </c>
      <c r="I99" s="18">
        <v>1.327</v>
      </c>
      <c r="J99" s="16">
        <f t="shared" si="52"/>
        <v>-1</v>
      </c>
      <c r="K99" s="15">
        <f t="shared" si="39"/>
        <v>0</v>
      </c>
      <c r="L99" s="15"/>
      <c r="M99" s="16">
        <f t="shared" si="50"/>
        <v>-1</v>
      </c>
      <c r="N99" s="16">
        <f t="shared" si="50"/>
        <v>-1</v>
      </c>
      <c r="O99" s="19">
        <f t="shared" si="50"/>
        <v>1</v>
      </c>
      <c r="P99">
        <f t="shared" si="53"/>
        <v>0</v>
      </c>
    </row>
    <row r="100" spans="1:16" x14ac:dyDescent="0.2">
      <c r="A100" s="14">
        <v>27</v>
      </c>
      <c r="B100" s="15" t="s">
        <v>12</v>
      </c>
      <c r="C100" s="27">
        <v>93.99</v>
      </c>
      <c r="D100" s="27">
        <v>0.44</v>
      </c>
      <c r="E100" s="27">
        <v>21.87</v>
      </c>
      <c r="F100" s="17">
        <f t="shared" si="45"/>
        <v>6.5525450629180471E-2</v>
      </c>
      <c r="G100" s="17">
        <f t="shared" si="54"/>
        <v>0.83269961977186313</v>
      </c>
      <c r="H100" s="17">
        <f t="shared" si="46"/>
        <v>0.10790273556231011</v>
      </c>
      <c r="I100" s="18">
        <v>0.98880000000000001</v>
      </c>
      <c r="J100" s="16">
        <f t="shared" si="52"/>
        <v>1</v>
      </c>
      <c r="K100" s="15">
        <f t="shared" si="39"/>
        <v>0</v>
      </c>
      <c r="L100" s="15"/>
      <c r="M100" s="16">
        <f t="shared" si="50"/>
        <v>1</v>
      </c>
      <c r="N100" s="16">
        <f t="shared" si="50"/>
        <v>1</v>
      </c>
      <c r="O100" s="19">
        <f t="shared" si="50"/>
        <v>1</v>
      </c>
      <c r="P100">
        <f t="shared" si="53"/>
        <v>0</v>
      </c>
    </row>
    <row r="101" spans="1:16" x14ac:dyDescent="0.2">
      <c r="A101" s="14">
        <v>27</v>
      </c>
      <c r="B101" s="15" t="s">
        <v>13</v>
      </c>
      <c r="C101" s="27">
        <v>100</v>
      </c>
      <c r="D101" s="27">
        <v>0</v>
      </c>
      <c r="E101" s="27">
        <v>73.3</v>
      </c>
      <c r="F101" s="17">
        <f t="shared" si="45"/>
        <v>4.4495508669312844E-2</v>
      </c>
      <c r="G101" s="17" t="str">
        <f t="shared" si="54"/>
        <v/>
      </c>
      <c r="H101" s="17">
        <f t="shared" si="46"/>
        <v>1.1732229123533333E-2</v>
      </c>
      <c r="I101" s="18">
        <v>1.3076000000000001</v>
      </c>
      <c r="J101" s="16">
        <f t="shared" si="52"/>
        <v>0</v>
      </c>
      <c r="K101" s="15">
        <f t="shared" si="39"/>
        <v>0</v>
      </c>
      <c r="L101" s="15"/>
      <c r="M101" s="16">
        <f t="shared" si="50"/>
        <v>0</v>
      </c>
      <c r="N101" s="16">
        <f t="shared" si="50"/>
        <v>1</v>
      </c>
      <c r="O101" s="19">
        <f t="shared" si="50"/>
        <v>0</v>
      </c>
      <c r="P101">
        <f t="shared" si="53"/>
        <v>0</v>
      </c>
    </row>
    <row r="102" spans="1:16" x14ac:dyDescent="0.2">
      <c r="A102" s="14">
        <v>27</v>
      </c>
      <c r="B102" s="15" t="s">
        <v>14</v>
      </c>
      <c r="C102" s="27">
        <v>31.87</v>
      </c>
      <c r="D102" s="27">
        <v>60.73</v>
      </c>
      <c r="E102" s="27">
        <v>87.09</v>
      </c>
      <c r="F102" s="17">
        <f t="shared" si="45"/>
        <v>9.9344601586754067E-2</v>
      </c>
      <c r="G102" s="17">
        <f t="shared" si="54"/>
        <v>6.884391291015024E-2</v>
      </c>
      <c r="H102" s="17">
        <f t="shared" si="46"/>
        <v>-9.6483037659508164E-2</v>
      </c>
      <c r="I102" s="18">
        <v>110.44</v>
      </c>
      <c r="J102" s="16">
        <f t="shared" si="52"/>
        <v>1</v>
      </c>
      <c r="K102" s="15">
        <f t="shared" si="39"/>
        <v>0</v>
      </c>
      <c r="L102" s="15"/>
      <c r="M102" s="16">
        <f t="shared" si="50"/>
        <v>1</v>
      </c>
      <c r="N102" s="16">
        <f t="shared" si="50"/>
        <v>1</v>
      </c>
      <c r="O102" s="19">
        <f t="shared" si="50"/>
        <v>-1</v>
      </c>
      <c r="P102">
        <f t="shared" si="53"/>
        <v>0</v>
      </c>
    </row>
    <row r="103" spans="1:16" x14ac:dyDescent="0.2">
      <c r="A103" s="14">
        <v>27</v>
      </c>
      <c r="B103" s="15" t="s">
        <v>15</v>
      </c>
      <c r="C103" s="27">
        <v>4.55</v>
      </c>
      <c r="D103" s="27">
        <v>99.56</v>
      </c>
      <c r="E103" s="27">
        <v>53.58</v>
      </c>
      <c r="F103" s="17">
        <f t="shared" si="45"/>
        <v>0.68518518518518512</v>
      </c>
      <c r="G103" s="17">
        <f t="shared" si="54"/>
        <v>4.3999999999999595E-3</v>
      </c>
      <c r="H103" s="17">
        <f t="shared" si="46"/>
        <v>7.4393422899538875E-2</v>
      </c>
      <c r="I103" s="18">
        <v>0.74280000000000002</v>
      </c>
      <c r="J103" s="16">
        <f t="shared" si="52"/>
        <v>0</v>
      </c>
      <c r="K103" s="15">
        <f t="shared" si="39"/>
        <v>0</v>
      </c>
      <c r="L103" s="15"/>
      <c r="M103" s="16">
        <f t="shared" si="50"/>
        <v>1</v>
      </c>
      <c r="N103" s="16">
        <f t="shared" si="50"/>
        <v>0</v>
      </c>
      <c r="O103" s="19">
        <f t="shared" si="50"/>
        <v>1</v>
      </c>
      <c r="P103">
        <f t="shared" si="53"/>
        <v>0</v>
      </c>
    </row>
    <row r="104" spans="1:16" x14ac:dyDescent="0.2">
      <c r="A104" s="14">
        <v>27</v>
      </c>
      <c r="B104" s="15" t="s">
        <v>16</v>
      </c>
      <c r="C104" s="16">
        <v>5.14</v>
      </c>
      <c r="D104" s="16">
        <v>94.32</v>
      </c>
      <c r="E104" s="16">
        <v>38.479999999999997</v>
      </c>
      <c r="F104" s="17">
        <f t="shared" si="45"/>
        <v>0.13215859030836996</v>
      </c>
      <c r="G104" s="17">
        <f t="shared" si="54"/>
        <v>-1.7365979937439269E-2</v>
      </c>
      <c r="H104" s="17">
        <f t="shared" si="46"/>
        <v>1.1925925925925922</v>
      </c>
      <c r="I104" s="18">
        <v>1254.8800000000001</v>
      </c>
      <c r="J104" s="16">
        <f t="shared" si="52"/>
        <v>0</v>
      </c>
      <c r="K104" s="15">
        <f t="shared" si="39"/>
        <v>0</v>
      </c>
      <c r="L104" s="15"/>
      <c r="M104" s="16">
        <f t="shared" si="50"/>
        <v>1</v>
      </c>
      <c r="N104" s="16">
        <f t="shared" si="50"/>
        <v>0</v>
      </c>
      <c r="O104" s="19">
        <f t="shared" si="50"/>
        <v>1</v>
      </c>
      <c r="P104">
        <f t="shared" si="53"/>
        <v>0</v>
      </c>
    </row>
    <row r="105" spans="1:16" x14ac:dyDescent="0.2">
      <c r="A105" s="28">
        <v>27</v>
      </c>
      <c r="B105" s="21" t="s">
        <v>17</v>
      </c>
      <c r="C105" s="29">
        <v>0</v>
      </c>
      <c r="D105" s="29">
        <v>100</v>
      </c>
      <c r="E105" s="29">
        <v>49.26</v>
      </c>
      <c r="F105" s="23" t="str">
        <f t="shared" si="45"/>
        <v/>
      </c>
      <c r="G105" s="23">
        <f t="shared" si="54"/>
        <v>0</v>
      </c>
      <c r="H105" s="23">
        <f t="shared" si="46"/>
        <v>1.0855207451312445</v>
      </c>
      <c r="I105" s="24">
        <v>0.68340000000000001</v>
      </c>
      <c r="J105" s="22">
        <f t="shared" ref="J105" si="55">IF(SUM(M105:N105)&gt;=2,1,IF(SUM(M105:N105)&lt;=-2,-1,0))</f>
        <v>0</v>
      </c>
      <c r="K105" s="21">
        <f t="shared" si="39"/>
        <v>0</v>
      </c>
      <c r="L105" s="21"/>
      <c r="M105" s="22">
        <f t="shared" si="50"/>
        <v>1</v>
      </c>
      <c r="N105" s="22">
        <f t="shared" si="50"/>
        <v>0</v>
      </c>
      <c r="O105" s="25">
        <f t="shared" si="50"/>
        <v>1</v>
      </c>
      <c r="P105">
        <f t="shared" si="53"/>
        <v>0</v>
      </c>
    </row>
    <row r="106" spans="1:16" x14ac:dyDescent="0.2">
      <c r="A106" s="8">
        <v>28</v>
      </c>
      <c r="B106" s="9" t="s">
        <v>10</v>
      </c>
      <c r="C106" s="10">
        <v>0.66</v>
      </c>
      <c r="D106" s="10">
        <v>100</v>
      </c>
      <c r="E106" s="10">
        <v>14</v>
      </c>
      <c r="F106" s="11">
        <f t="shared" si="45"/>
        <v>-0.77162629757785473</v>
      </c>
      <c r="G106" s="11">
        <f>(D106/D98-1)*-1</f>
        <v>-4.7339757017176298E-2</v>
      </c>
      <c r="H106" s="11">
        <f t="shared" si="46"/>
        <v>-0.57995799579957996</v>
      </c>
      <c r="I106" s="12">
        <v>1.1681999999999999</v>
      </c>
      <c r="J106" s="10">
        <f t="shared" ref="J106:J112" si="56">IF(SUM(M106:N106)&gt;=2,1,IF(SUM(M106:N106)&lt;=-2,-1,0))</f>
        <v>0</v>
      </c>
      <c r="K106" s="9">
        <f t="shared" si="39"/>
        <v>0</v>
      </c>
      <c r="L106" s="9"/>
      <c r="M106" s="10">
        <f t="shared" si="50"/>
        <v>-1</v>
      </c>
      <c r="N106" s="10">
        <f t="shared" si="50"/>
        <v>0</v>
      </c>
      <c r="O106" s="13">
        <f t="shared" si="50"/>
        <v>-1</v>
      </c>
      <c r="P106">
        <f t="shared" si="53"/>
        <v>0</v>
      </c>
    </row>
    <row r="107" spans="1:16" x14ac:dyDescent="0.2">
      <c r="A107" s="14">
        <v>28</v>
      </c>
      <c r="B107" s="15" t="s">
        <v>11</v>
      </c>
      <c r="C107" s="27">
        <v>16.02</v>
      </c>
      <c r="D107" s="27">
        <v>98.72</v>
      </c>
      <c r="E107" s="27">
        <v>10.93</v>
      </c>
      <c r="F107" s="17">
        <f t="shared" si="45"/>
        <v>-0.26815897670169031</v>
      </c>
      <c r="G107" s="17">
        <f t="shared" ref="G107:G113" si="57">IF(D99=0,"",(D107/D99-1)*-1)</f>
        <v>-1.3760525775313281E-2</v>
      </c>
      <c r="H107" s="17">
        <f t="shared" si="46"/>
        <v>-0.49793293523197057</v>
      </c>
      <c r="I107" s="18">
        <v>1.3232999999999999</v>
      </c>
      <c r="J107" s="16">
        <f t="shared" si="56"/>
        <v>0</v>
      </c>
      <c r="K107" s="15">
        <f t="shared" si="39"/>
        <v>1</v>
      </c>
      <c r="L107" s="15"/>
      <c r="M107" s="16">
        <f t="shared" si="50"/>
        <v>-1</v>
      </c>
      <c r="N107" s="16">
        <f t="shared" si="50"/>
        <v>0</v>
      </c>
      <c r="O107" s="19">
        <f t="shared" si="50"/>
        <v>-1</v>
      </c>
      <c r="P107">
        <f t="shared" si="53"/>
        <v>3.7000000000000366E-3</v>
      </c>
    </row>
    <row r="108" spans="1:16" x14ac:dyDescent="0.2">
      <c r="A108" s="14">
        <v>28</v>
      </c>
      <c r="B108" s="15" t="s">
        <v>12</v>
      </c>
      <c r="C108" s="27">
        <v>92.69</v>
      </c>
      <c r="D108" s="27">
        <v>0.92</v>
      </c>
      <c r="E108" s="27">
        <v>24.09</v>
      </c>
      <c r="F108" s="17">
        <f t="shared" si="45"/>
        <v>-1.3831258644536604E-2</v>
      </c>
      <c r="G108" s="17">
        <f t="shared" si="57"/>
        <v>-1.0909090909090908</v>
      </c>
      <c r="H108" s="17">
        <f t="shared" si="46"/>
        <v>0.10150891632373105</v>
      </c>
      <c r="I108" s="18">
        <v>1.0013000000000001</v>
      </c>
      <c r="J108" s="16">
        <f t="shared" si="56"/>
        <v>0</v>
      </c>
      <c r="K108" s="15">
        <f t="shared" si="39"/>
        <v>-1</v>
      </c>
      <c r="L108" s="15"/>
      <c r="M108" s="16">
        <f t="shared" ref="M108:O123" si="58">IF(F108&gt;5%,1,IF(F108&lt;-5%,-1,0))</f>
        <v>0</v>
      </c>
      <c r="N108" s="16">
        <f t="shared" si="58"/>
        <v>-1</v>
      </c>
      <c r="O108" s="19">
        <f t="shared" si="58"/>
        <v>1</v>
      </c>
      <c r="P108">
        <f t="shared" si="53"/>
        <v>1.2500000000000067E-2</v>
      </c>
    </row>
    <row r="109" spans="1:16" x14ac:dyDescent="0.2">
      <c r="A109" s="14">
        <v>28</v>
      </c>
      <c r="B109" s="15" t="s">
        <v>13</v>
      </c>
      <c r="C109" s="27">
        <v>100</v>
      </c>
      <c r="D109" s="27">
        <v>0.28999999999999998</v>
      </c>
      <c r="E109" s="27">
        <v>77.569999999999993</v>
      </c>
      <c r="F109" s="17">
        <f t="shared" si="45"/>
        <v>0</v>
      </c>
      <c r="G109" s="17" t="str">
        <f t="shared" si="57"/>
        <v/>
      </c>
      <c r="H109" s="17">
        <f t="shared" si="46"/>
        <v>5.8253751705320544E-2</v>
      </c>
      <c r="I109" s="18">
        <v>1.3154999999999999</v>
      </c>
      <c r="J109" s="16">
        <f t="shared" si="56"/>
        <v>0</v>
      </c>
      <c r="K109" s="15">
        <f t="shared" si="39"/>
        <v>0</v>
      </c>
      <c r="L109" s="15"/>
      <c r="M109" s="16">
        <f t="shared" si="58"/>
        <v>0</v>
      </c>
      <c r="N109" s="16">
        <f t="shared" si="58"/>
        <v>1</v>
      </c>
      <c r="O109" s="19">
        <f t="shared" si="58"/>
        <v>1</v>
      </c>
      <c r="P109">
        <f t="shared" si="53"/>
        <v>0</v>
      </c>
    </row>
    <row r="110" spans="1:16" x14ac:dyDescent="0.2">
      <c r="A110" s="14">
        <v>28</v>
      </c>
      <c r="B110" s="15" t="s">
        <v>14</v>
      </c>
      <c r="C110" s="27">
        <v>32.549999999999997</v>
      </c>
      <c r="D110" s="27">
        <v>56.41</v>
      </c>
      <c r="E110" s="27">
        <v>79.25</v>
      </c>
      <c r="F110" s="17">
        <f t="shared" si="45"/>
        <v>2.1336680263570607E-2</v>
      </c>
      <c r="G110" s="17">
        <f t="shared" si="57"/>
        <v>7.1134529886382358E-2</v>
      </c>
      <c r="H110" s="17">
        <f t="shared" si="46"/>
        <v>-9.002181651165464E-2</v>
      </c>
      <c r="I110" s="18">
        <v>112.33</v>
      </c>
      <c r="J110" s="16">
        <f t="shared" si="56"/>
        <v>0</v>
      </c>
      <c r="K110" s="15">
        <f t="shared" si="39"/>
        <v>-1</v>
      </c>
      <c r="L110" s="15"/>
      <c r="M110" s="16">
        <f t="shared" si="58"/>
        <v>0</v>
      </c>
      <c r="N110" s="16">
        <f t="shared" si="58"/>
        <v>1</v>
      </c>
      <c r="O110" s="19">
        <f t="shared" si="58"/>
        <v>-1</v>
      </c>
      <c r="P110">
        <f t="shared" si="53"/>
        <v>1.8900000000000006</v>
      </c>
    </row>
    <row r="111" spans="1:16" x14ac:dyDescent="0.2">
      <c r="A111" s="14">
        <v>28</v>
      </c>
      <c r="B111" s="15" t="s">
        <v>15</v>
      </c>
      <c r="C111" s="27">
        <v>2.25</v>
      </c>
      <c r="D111" s="27">
        <v>100</v>
      </c>
      <c r="E111" s="27">
        <v>37.93</v>
      </c>
      <c r="F111" s="17">
        <f t="shared" si="45"/>
        <v>-0.50549450549450547</v>
      </c>
      <c r="G111" s="17">
        <f t="shared" si="57"/>
        <v>-4.4194455604660288E-3</v>
      </c>
      <c r="H111" s="17">
        <f t="shared" si="46"/>
        <v>-0.29208659947741689</v>
      </c>
      <c r="I111" s="18">
        <v>0.74199999999999999</v>
      </c>
      <c r="J111" s="16">
        <f t="shared" si="56"/>
        <v>0</v>
      </c>
      <c r="K111" s="15">
        <f t="shared" si="39"/>
        <v>0</v>
      </c>
      <c r="L111" s="15"/>
      <c r="M111" s="16">
        <f t="shared" si="58"/>
        <v>-1</v>
      </c>
      <c r="N111" s="16">
        <f t="shared" si="58"/>
        <v>0</v>
      </c>
      <c r="O111" s="19">
        <f t="shared" si="58"/>
        <v>-1</v>
      </c>
      <c r="P111">
        <f t="shared" si="53"/>
        <v>0</v>
      </c>
    </row>
    <row r="112" spans="1:16" x14ac:dyDescent="0.2">
      <c r="A112" s="14">
        <v>28</v>
      </c>
      <c r="B112" s="15" t="s">
        <v>16</v>
      </c>
      <c r="C112" s="27">
        <v>5.09</v>
      </c>
      <c r="D112" s="27">
        <v>92.22</v>
      </c>
      <c r="E112" s="27">
        <v>40.78</v>
      </c>
      <c r="F112" s="17">
        <f t="shared" si="45"/>
        <v>-9.7276264591439343E-3</v>
      </c>
      <c r="G112" s="17">
        <f t="shared" si="57"/>
        <v>2.2264631043256933E-2</v>
      </c>
      <c r="H112" s="17">
        <f t="shared" si="46"/>
        <v>5.9771309771309955E-2</v>
      </c>
      <c r="I112" s="18">
        <v>124.14</v>
      </c>
      <c r="J112" s="16">
        <f t="shared" si="56"/>
        <v>0</v>
      </c>
      <c r="K112" s="15">
        <f t="shared" si="39"/>
        <v>0</v>
      </c>
      <c r="L112" s="15"/>
      <c r="M112" s="16">
        <f t="shared" si="58"/>
        <v>0</v>
      </c>
      <c r="N112" s="16">
        <f t="shared" si="58"/>
        <v>0</v>
      </c>
      <c r="O112" s="19">
        <f t="shared" si="58"/>
        <v>1</v>
      </c>
      <c r="P112">
        <f t="shared" si="53"/>
        <v>0</v>
      </c>
    </row>
    <row r="113" spans="1:16" x14ac:dyDescent="0.2">
      <c r="A113" s="28">
        <v>28</v>
      </c>
      <c r="B113" s="21" t="s">
        <v>17</v>
      </c>
      <c r="C113" s="29">
        <v>0</v>
      </c>
      <c r="D113" s="29">
        <v>100</v>
      </c>
      <c r="E113" s="29">
        <v>47.06</v>
      </c>
      <c r="F113" s="23" t="str">
        <f t="shared" si="45"/>
        <v/>
      </c>
      <c r="G113" s="23">
        <f t="shared" si="57"/>
        <v>0</v>
      </c>
      <c r="H113" s="23">
        <f t="shared" si="46"/>
        <v>-4.4660982541615879E-2</v>
      </c>
      <c r="I113" s="24">
        <v>0.67589999999999995</v>
      </c>
      <c r="J113" s="22">
        <f t="shared" ref="J113" si="59">IF(SUM(M113:N113)&gt;=2,1,IF(SUM(M113:N113)&lt;=-2,-1,0))</f>
        <v>0</v>
      </c>
      <c r="K113" s="21">
        <f t="shared" si="39"/>
        <v>0</v>
      </c>
      <c r="L113" s="21"/>
      <c r="M113" s="22">
        <f t="shared" si="58"/>
        <v>1</v>
      </c>
      <c r="N113" s="22">
        <f t="shared" si="58"/>
        <v>0</v>
      </c>
      <c r="O113" s="25">
        <f t="shared" si="58"/>
        <v>0</v>
      </c>
      <c r="P113">
        <f t="shared" si="53"/>
        <v>0</v>
      </c>
    </row>
    <row r="114" spans="1:16" x14ac:dyDescent="0.2">
      <c r="A114" s="8">
        <v>29</v>
      </c>
      <c r="B114" s="9" t="s">
        <v>10</v>
      </c>
      <c r="C114" s="10">
        <v>0</v>
      </c>
      <c r="D114" s="10">
        <v>100</v>
      </c>
      <c r="E114" s="10">
        <v>21.22</v>
      </c>
      <c r="F114" s="11" t="str">
        <f t="shared" si="45"/>
        <v/>
      </c>
      <c r="G114" s="11">
        <f>(D114/D106-1)*-1</f>
        <v>0</v>
      </c>
      <c r="H114" s="11">
        <f t="shared" si="46"/>
        <v>0.51571428571428557</v>
      </c>
      <c r="I114" s="12">
        <v>1.1720999999999999</v>
      </c>
      <c r="J114" s="10">
        <f t="shared" ref="J114:J120" si="60">IF(SUM(M114:N114)&gt;=2,1,IF(SUM(M114:N114)&lt;=-2,-1,0))</f>
        <v>0</v>
      </c>
      <c r="K114" s="9">
        <f t="shared" si="39"/>
        <v>0</v>
      </c>
      <c r="L114" s="9"/>
      <c r="M114" s="10">
        <f t="shared" si="58"/>
        <v>1</v>
      </c>
      <c r="N114" s="10">
        <f t="shared" si="58"/>
        <v>0</v>
      </c>
      <c r="O114" s="13">
        <f t="shared" si="58"/>
        <v>1</v>
      </c>
      <c r="P114">
        <f t="shared" si="53"/>
        <v>0</v>
      </c>
    </row>
    <row r="115" spans="1:16" x14ac:dyDescent="0.2">
      <c r="A115" s="14">
        <v>29</v>
      </c>
      <c r="B115" s="15" t="s">
        <v>11</v>
      </c>
      <c r="C115" s="27">
        <v>16.82</v>
      </c>
      <c r="D115" s="27">
        <v>98.2</v>
      </c>
      <c r="E115" s="27">
        <v>20.45</v>
      </c>
      <c r="F115" s="17">
        <f t="shared" si="45"/>
        <v>4.993757802746579E-2</v>
      </c>
      <c r="G115" s="17">
        <f t="shared" ref="G115:G121" si="61">IF(D107=0,"",(D115/D107-1)*-1)</f>
        <v>5.267423014586714E-3</v>
      </c>
      <c r="H115" s="17">
        <f t="shared" si="46"/>
        <v>0.87099725526075011</v>
      </c>
      <c r="I115" s="18">
        <v>1.3131999999999999</v>
      </c>
      <c r="J115" s="16">
        <f t="shared" si="60"/>
        <v>0</v>
      </c>
      <c r="K115" s="15">
        <f t="shared" si="39"/>
        <v>0</v>
      </c>
      <c r="L115" s="15"/>
      <c r="M115" s="16">
        <f t="shared" si="58"/>
        <v>0</v>
      </c>
      <c r="N115" s="16">
        <f t="shared" si="58"/>
        <v>0</v>
      </c>
      <c r="O115" s="19">
        <f t="shared" si="58"/>
        <v>1</v>
      </c>
      <c r="P115">
        <f t="shared" si="53"/>
        <v>0</v>
      </c>
    </row>
    <row r="116" spans="1:16" x14ac:dyDescent="0.2">
      <c r="A116" s="14">
        <v>29</v>
      </c>
      <c r="B116" s="15" t="s">
        <v>12</v>
      </c>
      <c r="C116" s="27">
        <v>97.66</v>
      </c>
      <c r="D116" s="27">
        <v>0</v>
      </c>
      <c r="E116" s="27">
        <v>20.75</v>
      </c>
      <c r="F116" s="17">
        <f t="shared" si="45"/>
        <v>5.361959218901724E-2</v>
      </c>
      <c r="G116" s="17">
        <f t="shared" si="61"/>
        <v>1</v>
      </c>
      <c r="H116" s="17">
        <f t="shared" si="46"/>
        <v>-0.13864674138646738</v>
      </c>
      <c r="I116" s="18">
        <v>0.99180000000000001</v>
      </c>
      <c r="J116" s="16">
        <f t="shared" si="60"/>
        <v>1</v>
      </c>
      <c r="K116" s="15">
        <f t="shared" si="39"/>
        <v>0</v>
      </c>
      <c r="L116" s="15"/>
      <c r="M116" s="16">
        <f t="shared" si="58"/>
        <v>1</v>
      </c>
      <c r="N116" s="16">
        <f t="shared" si="58"/>
        <v>1</v>
      </c>
      <c r="O116" s="19">
        <f t="shared" si="58"/>
        <v>-1</v>
      </c>
      <c r="P116">
        <f t="shared" si="53"/>
        <v>0</v>
      </c>
    </row>
    <row r="117" spans="1:16" x14ac:dyDescent="0.2">
      <c r="A117" s="14">
        <v>29</v>
      </c>
      <c r="B117" s="15" t="s">
        <v>13</v>
      </c>
      <c r="C117" s="27">
        <v>95.75</v>
      </c>
      <c r="D117" s="27">
        <v>1.02</v>
      </c>
      <c r="E117" s="27">
        <v>77.89</v>
      </c>
      <c r="F117" s="17">
        <f t="shared" si="45"/>
        <v>-4.2499999999999982E-2</v>
      </c>
      <c r="G117" s="17">
        <f t="shared" si="61"/>
        <v>-2.5172413793103452</v>
      </c>
      <c r="H117" s="17">
        <f t="shared" si="46"/>
        <v>4.1253061750676778E-3</v>
      </c>
      <c r="I117" s="18">
        <v>1.3144</v>
      </c>
      <c r="J117" s="16">
        <f t="shared" si="60"/>
        <v>0</v>
      </c>
      <c r="K117" s="15">
        <f t="shared" si="39"/>
        <v>0</v>
      </c>
      <c r="L117" s="15"/>
      <c r="M117" s="16">
        <f t="shared" si="58"/>
        <v>0</v>
      </c>
      <c r="N117" s="16">
        <f t="shared" si="58"/>
        <v>-1</v>
      </c>
      <c r="O117" s="19">
        <f t="shared" si="58"/>
        <v>0</v>
      </c>
      <c r="P117">
        <f t="shared" si="53"/>
        <v>0</v>
      </c>
    </row>
    <row r="118" spans="1:16" x14ac:dyDescent="0.2">
      <c r="A118" s="14">
        <v>29</v>
      </c>
      <c r="B118" s="15" t="s">
        <v>14</v>
      </c>
      <c r="C118" s="27">
        <v>44.56</v>
      </c>
      <c r="D118" s="27">
        <v>45.2</v>
      </c>
      <c r="E118" s="27">
        <v>49.7</v>
      </c>
      <c r="F118" s="17">
        <f t="shared" si="45"/>
        <v>0.36897081413210464</v>
      </c>
      <c r="G118" s="17">
        <f t="shared" si="61"/>
        <v>0.19872363056195697</v>
      </c>
      <c r="H118" s="17">
        <f t="shared" si="46"/>
        <v>-0.37287066246056777</v>
      </c>
      <c r="I118" s="18">
        <v>111.39</v>
      </c>
      <c r="J118" s="16">
        <f t="shared" si="60"/>
        <v>1</v>
      </c>
      <c r="K118" s="15">
        <f t="shared" si="39"/>
        <v>0</v>
      </c>
      <c r="L118" s="15"/>
      <c r="M118" s="16">
        <f t="shared" si="58"/>
        <v>1</v>
      </c>
      <c r="N118" s="16">
        <f t="shared" si="58"/>
        <v>1</v>
      </c>
      <c r="O118" s="19">
        <f t="shared" si="58"/>
        <v>-1</v>
      </c>
      <c r="P118">
        <f t="shared" si="53"/>
        <v>0</v>
      </c>
    </row>
    <row r="119" spans="1:16" x14ac:dyDescent="0.2">
      <c r="A119" s="14">
        <v>29</v>
      </c>
      <c r="B119" s="15" t="s">
        <v>15</v>
      </c>
      <c r="C119" s="27">
        <v>2.71</v>
      </c>
      <c r="D119" s="27">
        <v>98.41</v>
      </c>
      <c r="E119" s="27">
        <v>33.83</v>
      </c>
      <c r="F119" s="17">
        <f t="shared" si="45"/>
        <v>0.20444444444444443</v>
      </c>
      <c r="G119" s="17">
        <f t="shared" si="61"/>
        <v>1.5900000000000025E-2</v>
      </c>
      <c r="H119" s="17">
        <f t="shared" si="46"/>
        <v>-0.10809385710519381</v>
      </c>
      <c r="I119" s="18">
        <v>0.74170000000000003</v>
      </c>
      <c r="J119" s="16">
        <f t="shared" si="60"/>
        <v>0</v>
      </c>
      <c r="K119" s="15">
        <f t="shared" si="39"/>
        <v>0</v>
      </c>
      <c r="L119" s="15"/>
      <c r="M119" s="16">
        <f t="shared" si="58"/>
        <v>1</v>
      </c>
      <c r="N119" s="16">
        <f t="shared" si="58"/>
        <v>0</v>
      </c>
      <c r="O119" s="19">
        <f t="shared" si="58"/>
        <v>-1</v>
      </c>
      <c r="P119">
        <f t="shared" si="53"/>
        <v>0</v>
      </c>
    </row>
    <row r="120" spans="1:16" x14ac:dyDescent="0.2">
      <c r="A120" s="14">
        <v>29</v>
      </c>
      <c r="B120" s="15" t="s">
        <v>16</v>
      </c>
      <c r="C120" s="27">
        <v>0</v>
      </c>
      <c r="D120" s="27">
        <v>100</v>
      </c>
      <c r="E120" s="27">
        <v>61.23</v>
      </c>
      <c r="F120" s="17" t="str">
        <f t="shared" si="45"/>
        <v/>
      </c>
      <c r="G120" s="17">
        <f t="shared" si="61"/>
        <v>-8.4363478638039391E-2</v>
      </c>
      <c r="H120" s="17">
        <f t="shared" si="46"/>
        <v>0.50147130946542418</v>
      </c>
      <c r="I120" s="18">
        <v>1231.6600000000001</v>
      </c>
      <c r="J120" s="16">
        <f t="shared" si="60"/>
        <v>0</v>
      </c>
      <c r="K120" s="15">
        <f t="shared" si="39"/>
        <v>0</v>
      </c>
      <c r="L120" s="15"/>
      <c r="M120" s="16">
        <f t="shared" si="58"/>
        <v>1</v>
      </c>
      <c r="N120" s="16">
        <f t="shared" si="58"/>
        <v>-1</v>
      </c>
      <c r="O120" s="19">
        <f t="shared" si="58"/>
        <v>1</v>
      </c>
      <c r="P120">
        <f t="shared" si="53"/>
        <v>0</v>
      </c>
    </row>
    <row r="121" spans="1:16" x14ac:dyDescent="0.2">
      <c r="A121" s="28">
        <v>29</v>
      </c>
      <c r="B121" s="21" t="s">
        <v>17</v>
      </c>
      <c r="C121" s="29">
        <v>2.4500000000000002</v>
      </c>
      <c r="D121" s="29">
        <v>97.06</v>
      </c>
      <c r="E121" s="29">
        <v>48.22</v>
      </c>
      <c r="F121" s="23" t="str">
        <f t="shared" si="45"/>
        <v/>
      </c>
      <c r="G121" s="23">
        <f t="shared" si="61"/>
        <v>2.9399999999999982E-2</v>
      </c>
      <c r="H121" s="23">
        <f t="shared" si="46"/>
        <v>2.4649383765405819E-2</v>
      </c>
      <c r="I121" s="24">
        <v>0.68020000000000003</v>
      </c>
      <c r="J121" s="22">
        <f t="shared" ref="J121" si="62">IF(SUM(M121:N121)&gt;=2,1,IF(SUM(M121:N121)&lt;=-2,-1,0))</f>
        <v>0</v>
      </c>
      <c r="K121" s="21">
        <f t="shared" si="39"/>
        <v>0</v>
      </c>
      <c r="L121" s="21"/>
      <c r="M121" s="22">
        <f t="shared" si="58"/>
        <v>1</v>
      </c>
      <c r="N121" s="22">
        <f t="shared" si="58"/>
        <v>0</v>
      </c>
      <c r="O121" s="25">
        <f t="shared" si="58"/>
        <v>0</v>
      </c>
      <c r="P121">
        <f t="shared" si="53"/>
        <v>0</v>
      </c>
    </row>
    <row r="122" spans="1:16" x14ac:dyDescent="0.2">
      <c r="A122" s="8">
        <v>30</v>
      </c>
      <c r="B122" s="9" t="s">
        <v>10</v>
      </c>
      <c r="C122" s="10">
        <v>6.01</v>
      </c>
      <c r="D122" s="10">
        <v>90.49</v>
      </c>
      <c r="E122" s="10">
        <v>25.4</v>
      </c>
      <c r="F122" s="11" t="str">
        <f t="shared" si="45"/>
        <v/>
      </c>
      <c r="G122" s="11">
        <f>(D122/D114-1)*-1</f>
        <v>9.5100000000000073E-2</v>
      </c>
      <c r="H122" s="11">
        <f t="shared" si="46"/>
        <v>0.19698397737983031</v>
      </c>
      <c r="I122" s="12">
        <v>1.1655</v>
      </c>
      <c r="J122" s="10">
        <f t="shared" ref="J122:J128" si="63">IF(SUM(M122:N122)&gt;=2,1,IF(SUM(M122:N122)&lt;=-2,-1,0))</f>
        <v>1</v>
      </c>
      <c r="K122" s="9">
        <f t="shared" si="39"/>
        <v>0</v>
      </c>
      <c r="L122" s="9"/>
      <c r="M122" s="10">
        <f t="shared" si="58"/>
        <v>1</v>
      </c>
      <c r="N122" s="10">
        <f t="shared" si="58"/>
        <v>1</v>
      </c>
      <c r="O122" s="13">
        <f t="shared" si="58"/>
        <v>1</v>
      </c>
      <c r="P122">
        <f t="shared" si="53"/>
        <v>0</v>
      </c>
    </row>
    <row r="123" spans="1:16" x14ac:dyDescent="0.2">
      <c r="A123" s="14">
        <v>30</v>
      </c>
      <c r="B123" s="15" t="s">
        <v>11</v>
      </c>
      <c r="C123" s="27">
        <v>7.57</v>
      </c>
      <c r="D123" s="27">
        <v>100</v>
      </c>
      <c r="E123" s="27">
        <v>25.28</v>
      </c>
      <c r="F123" s="17">
        <f t="shared" si="45"/>
        <v>-0.54994054696789529</v>
      </c>
      <c r="G123" s="17">
        <f t="shared" ref="G123:G129" si="64">IF(D115=0,"",(D123/D115-1)*-1)</f>
        <v>-1.8329938900203624E-2</v>
      </c>
      <c r="H123" s="17">
        <f t="shared" si="46"/>
        <v>0.23618581907090475</v>
      </c>
      <c r="I123" s="18">
        <v>1.3</v>
      </c>
      <c r="J123" s="16">
        <f t="shared" si="63"/>
        <v>0</v>
      </c>
      <c r="K123" s="15">
        <f t="shared" si="39"/>
        <v>0</v>
      </c>
      <c r="L123" s="15"/>
      <c r="M123" s="16">
        <f t="shared" si="58"/>
        <v>-1</v>
      </c>
      <c r="N123" s="16">
        <f t="shared" si="58"/>
        <v>0</v>
      </c>
      <c r="O123" s="19">
        <f t="shared" si="58"/>
        <v>1</v>
      </c>
      <c r="P123">
        <f t="shared" si="53"/>
        <v>0</v>
      </c>
    </row>
    <row r="124" spans="1:16" x14ac:dyDescent="0.2">
      <c r="A124" s="14">
        <v>30</v>
      </c>
      <c r="B124" s="15" t="s">
        <v>12</v>
      </c>
      <c r="C124" s="27">
        <v>100</v>
      </c>
      <c r="D124" s="27">
        <v>0</v>
      </c>
      <c r="E124" s="27">
        <v>21.23</v>
      </c>
      <c r="F124" s="17">
        <f t="shared" si="45"/>
        <v>2.396067990989148E-2</v>
      </c>
      <c r="G124" s="17" t="str">
        <f t="shared" si="64"/>
        <v/>
      </c>
      <c r="H124" s="17">
        <f t="shared" si="46"/>
        <v>2.3132530120481887E-2</v>
      </c>
      <c r="I124" s="18">
        <v>0.99470000000000003</v>
      </c>
      <c r="J124" s="16">
        <f t="shared" si="63"/>
        <v>0</v>
      </c>
      <c r="K124" s="15">
        <f t="shared" si="39"/>
        <v>-1</v>
      </c>
      <c r="L124" s="15"/>
      <c r="M124" s="16">
        <f t="shared" ref="M124:O139" si="65">IF(F124&gt;5%,1,IF(F124&lt;-5%,-1,0))</f>
        <v>0</v>
      </c>
      <c r="N124" s="16">
        <f t="shared" si="65"/>
        <v>1</v>
      </c>
      <c r="O124" s="19">
        <f t="shared" si="65"/>
        <v>0</v>
      </c>
      <c r="P124">
        <f t="shared" si="53"/>
        <v>2.9000000000000137E-3</v>
      </c>
    </row>
    <row r="125" spans="1:16" x14ac:dyDescent="0.2">
      <c r="A125" s="14">
        <v>30</v>
      </c>
      <c r="B125" s="15" t="s">
        <v>13</v>
      </c>
      <c r="C125" s="27">
        <v>94.24</v>
      </c>
      <c r="D125" s="27">
        <v>6.18</v>
      </c>
      <c r="E125" s="27">
        <v>80.83</v>
      </c>
      <c r="F125" s="17">
        <f t="shared" si="45"/>
        <v>-1.5770234986945186E-2</v>
      </c>
      <c r="G125" s="17">
        <f t="shared" si="64"/>
        <v>-5.0588235294117645</v>
      </c>
      <c r="H125" s="17">
        <f t="shared" si="46"/>
        <v>3.7745538580048699E-2</v>
      </c>
      <c r="I125" s="18">
        <v>1.3053999999999999</v>
      </c>
      <c r="J125" s="16">
        <f t="shared" si="63"/>
        <v>0</v>
      </c>
      <c r="K125" s="15">
        <f t="shared" si="39"/>
        <v>0</v>
      </c>
      <c r="L125" s="15"/>
      <c r="M125" s="16">
        <f t="shared" si="65"/>
        <v>0</v>
      </c>
      <c r="N125" s="16">
        <f t="shared" si="65"/>
        <v>-1</v>
      </c>
      <c r="O125" s="19">
        <f t="shared" si="65"/>
        <v>0</v>
      </c>
      <c r="P125">
        <f t="shared" si="53"/>
        <v>0</v>
      </c>
    </row>
    <row r="126" spans="1:16" x14ac:dyDescent="0.2">
      <c r="A126" s="14">
        <v>30</v>
      </c>
      <c r="B126" s="15" t="s">
        <v>14</v>
      </c>
      <c r="C126" s="27">
        <v>56.4</v>
      </c>
      <c r="D126" s="27">
        <v>36.799999999999997</v>
      </c>
      <c r="E126" s="27">
        <v>58.7</v>
      </c>
      <c r="F126" s="17">
        <f t="shared" si="45"/>
        <v>0.26570915619389579</v>
      </c>
      <c r="G126" s="17">
        <f t="shared" si="64"/>
        <v>0.18584070796460184</v>
      </c>
      <c r="H126" s="17">
        <f t="shared" si="46"/>
        <v>0.1810865191146882</v>
      </c>
      <c r="I126" s="18">
        <v>111.02</v>
      </c>
      <c r="J126" s="16">
        <f t="shared" si="63"/>
        <v>1</v>
      </c>
      <c r="K126" s="15">
        <f t="shared" si="39"/>
        <v>0</v>
      </c>
      <c r="L126" s="15"/>
      <c r="M126" s="16">
        <f t="shared" si="65"/>
        <v>1</v>
      </c>
      <c r="N126" s="16">
        <f t="shared" si="65"/>
        <v>1</v>
      </c>
      <c r="O126" s="19">
        <f t="shared" si="65"/>
        <v>1</v>
      </c>
      <c r="P126">
        <f t="shared" si="53"/>
        <v>0</v>
      </c>
    </row>
    <row r="127" spans="1:16" x14ac:dyDescent="0.2">
      <c r="A127" s="14">
        <v>30</v>
      </c>
      <c r="B127" s="15" t="s">
        <v>15</v>
      </c>
      <c r="C127" s="27">
        <v>0</v>
      </c>
      <c r="D127" s="27">
        <v>100</v>
      </c>
      <c r="E127" s="27">
        <v>36.5</v>
      </c>
      <c r="F127" s="17" t="str">
        <f t="shared" si="45"/>
        <v/>
      </c>
      <c r="G127" s="17">
        <f t="shared" si="64"/>
        <v>-1.6156894624530072E-2</v>
      </c>
      <c r="H127" s="17">
        <f t="shared" si="46"/>
        <v>7.892403192432762E-2</v>
      </c>
      <c r="I127" s="18">
        <v>0.7399</v>
      </c>
      <c r="J127" s="16">
        <f t="shared" si="63"/>
        <v>0</v>
      </c>
      <c r="K127" s="15">
        <f t="shared" si="39"/>
        <v>0</v>
      </c>
      <c r="L127" s="15"/>
      <c r="M127" s="16">
        <f t="shared" si="65"/>
        <v>1</v>
      </c>
      <c r="N127" s="16">
        <f t="shared" si="65"/>
        <v>0</v>
      </c>
      <c r="O127" s="19">
        <f t="shared" si="65"/>
        <v>1</v>
      </c>
      <c r="P127">
        <f t="shared" si="53"/>
        <v>0</v>
      </c>
    </row>
    <row r="128" spans="1:16" x14ac:dyDescent="0.2">
      <c r="A128" s="14">
        <v>30</v>
      </c>
      <c r="B128" s="15" t="s">
        <v>16</v>
      </c>
      <c r="C128" s="27">
        <v>0</v>
      </c>
      <c r="D128" s="27">
        <v>100</v>
      </c>
      <c r="E128" s="27">
        <v>54.07</v>
      </c>
      <c r="F128" s="17" t="str">
        <f t="shared" si="45"/>
        <v/>
      </c>
      <c r="G128" s="17">
        <f t="shared" si="64"/>
        <v>0</v>
      </c>
      <c r="H128" s="17">
        <f t="shared" si="46"/>
        <v>-0.11693614241384942</v>
      </c>
      <c r="I128" s="18">
        <v>1222.95</v>
      </c>
      <c r="J128" s="16">
        <f t="shared" si="63"/>
        <v>0</v>
      </c>
      <c r="K128" s="15">
        <f t="shared" si="39"/>
        <v>0</v>
      </c>
      <c r="L128" s="15"/>
      <c r="M128" s="16">
        <f t="shared" si="65"/>
        <v>1</v>
      </c>
      <c r="N128" s="16">
        <f t="shared" si="65"/>
        <v>0</v>
      </c>
      <c r="O128" s="19">
        <f t="shared" si="65"/>
        <v>-1</v>
      </c>
      <c r="P128">
        <f t="shared" si="53"/>
        <v>0</v>
      </c>
    </row>
    <row r="129" spans="1:16" x14ac:dyDescent="0.2">
      <c r="A129" s="28">
        <v>30</v>
      </c>
      <c r="B129" s="21" t="s">
        <v>17</v>
      </c>
      <c r="C129" s="29">
        <v>3.58</v>
      </c>
      <c r="D129" s="29">
        <v>95.6</v>
      </c>
      <c r="E129" s="29">
        <v>44.86</v>
      </c>
      <c r="F129" s="23">
        <f t="shared" si="45"/>
        <v>0.46122448979591835</v>
      </c>
      <c r="G129" s="23">
        <f t="shared" si="64"/>
        <v>1.5042241912219367E-2</v>
      </c>
      <c r="H129" s="23">
        <f t="shared" si="46"/>
        <v>-6.9680630443799241E-2</v>
      </c>
      <c r="I129" s="24">
        <v>0.67879999999999996</v>
      </c>
      <c r="J129" s="22">
        <f t="shared" ref="J129" si="66">IF(SUM(M129:N129)&gt;=2,1,IF(SUM(M129:N129)&lt;=-2,-1,0))</f>
        <v>0</v>
      </c>
      <c r="K129" s="21">
        <f t="shared" si="39"/>
        <v>0</v>
      </c>
      <c r="L129" s="21"/>
      <c r="M129" s="22">
        <f t="shared" si="65"/>
        <v>1</v>
      </c>
      <c r="N129" s="22">
        <f t="shared" si="65"/>
        <v>0</v>
      </c>
      <c r="O129" s="25">
        <f t="shared" si="65"/>
        <v>-1</v>
      </c>
      <c r="P129">
        <f t="shared" si="53"/>
        <v>0</v>
      </c>
    </row>
    <row r="130" spans="1:16" x14ac:dyDescent="0.2">
      <c r="A130" s="8">
        <v>31</v>
      </c>
      <c r="B130" s="9" t="s">
        <v>10</v>
      </c>
      <c r="C130" s="10">
        <v>0</v>
      </c>
      <c r="D130" s="10">
        <v>90.54</v>
      </c>
      <c r="E130" s="10">
        <v>25.08</v>
      </c>
      <c r="F130" s="11" t="str">
        <f t="shared" si="45"/>
        <v/>
      </c>
      <c r="G130" s="11">
        <f>(D130/D122-1)*-1</f>
        <v>-5.5254724278941403E-4</v>
      </c>
      <c r="H130" s="11">
        <f t="shared" si="46"/>
        <v>-1.2598425196850394E-2</v>
      </c>
      <c r="I130" s="12">
        <v>1.1565000000000001</v>
      </c>
      <c r="J130" s="10">
        <f t="shared" ref="J130:J136" si="67">IF(SUM(M130:N130)&gt;=2,1,IF(SUM(M130:N130)&lt;=-2,-1,0))</f>
        <v>0</v>
      </c>
      <c r="K130" s="9">
        <f t="shared" si="39"/>
        <v>0</v>
      </c>
      <c r="L130" s="9"/>
      <c r="M130" s="10">
        <f t="shared" si="65"/>
        <v>1</v>
      </c>
      <c r="N130" s="10">
        <f t="shared" si="65"/>
        <v>0</v>
      </c>
      <c r="O130" s="13">
        <f t="shared" si="65"/>
        <v>0</v>
      </c>
      <c r="P130">
        <f t="shared" si="53"/>
        <v>0</v>
      </c>
    </row>
    <row r="131" spans="1:16" x14ac:dyDescent="0.2">
      <c r="A131" s="14">
        <v>31</v>
      </c>
      <c r="B131" s="15" t="s">
        <v>11</v>
      </c>
      <c r="C131" s="27">
        <v>6.16</v>
      </c>
      <c r="D131" s="27">
        <v>97.53</v>
      </c>
      <c r="E131" s="27">
        <v>24.57</v>
      </c>
      <c r="F131" s="17">
        <f t="shared" si="45"/>
        <v>-0.18626155878467632</v>
      </c>
      <c r="G131" s="17">
        <f t="shared" ref="G131:G137" si="68">IF(D123=0,"",(D131/D123-1)*-1)</f>
        <v>2.4699999999999944E-2</v>
      </c>
      <c r="H131" s="17">
        <f t="shared" si="46"/>
        <v>-2.8085443037974667E-2</v>
      </c>
      <c r="I131" s="18">
        <v>1.2996000000000001</v>
      </c>
      <c r="J131" s="16">
        <f t="shared" si="67"/>
        <v>0</v>
      </c>
      <c r="K131" s="15">
        <f t="shared" si="39"/>
        <v>0</v>
      </c>
      <c r="L131" s="15"/>
      <c r="M131" s="16">
        <f t="shared" si="65"/>
        <v>-1</v>
      </c>
      <c r="N131" s="16">
        <f t="shared" si="65"/>
        <v>0</v>
      </c>
      <c r="O131" s="19">
        <f t="shared" si="65"/>
        <v>0</v>
      </c>
      <c r="P131">
        <f t="shared" si="53"/>
        <v>0</v>
      </c>
    </row>
    <row r="132" spans="1:16" x14ac:dyDescent="0.2">
      <c r="A132" s="14">
        <v>31</v>
      </c>
      <c r="B132" s="15" t="s">
        <v>12</v>
      </c>
      <c r="C132" s="27">
        <v>96.94</v>
      </c>
      <c r="D132" s="27">
        <v>3.48</v>
      </c>
      <c r="E132" s="27">
        <v>22.45</v>
      </c>
      <c r="F132" s="17">
        <f t="shared" si="45"/>
        <v>-3.0600000000000072E-2</v>
      </c>
      <c r="G132" s="17" t="str">
        <f t="shared" si="68"/>
        <v/>
      </c>
      <c r="H132" s="17">
        <f t="shared" si="46"/>
        <v>5.7465850211964042E-2</v>
      </c>
      <c r="I132" s="18">
        <v>0.99360000000000004</v>
      </c>
      <c r="J132" s="16">
        <f t="shared" si="67"/>
        <v>0</v>
      </c>
      <c r="K132" s="15">
        <f t="shared" si="39"/>
        <v>0</v>
      </c>
      <c r="L132" s="15"/>
      <c r="M132" s="16">
        <f t="shared" si="65"/>
        <v>0</v>
      </c>
      <c r="N132" s="16">
        <f t="shared" si="65"/>
        <v>1</v>
      </c>
      <c r="O132" s="19">
        <f t="shared" si="65"/>
        <v>1</v>
      </c>
      <c r="P132">
        <f t="shared" si="53"/>
        <v>0</v>
      </c>
    </row>
    <row r="133" spans="1:16" x14ac:dyDescent="0.2">
      <c r="A133" s="14">
        <v>31</v>
      </c>
      <c r="B133" s="15" t="s">
        <v>13</v>
      </c>
      <c r="C133" s="27">
        <v>85.77</v>
      </c>
      <c r="D133" s="27">
        <v>13.78</v>
      </c>
      <c r="E133" s="27">
        <v>85.28</v>
      </c>
      <c r="F133" s="17">
        <f t="shared" si="45"/>
        <v>-8.9876910016977951E-2</v>
      </c>
      <c r="G133" s="17">
        <f t="shared" si="68"/>
        <v>-1.2297734627831716</v>
      </c>
      <c r="H133" s="17">
        <f t="shared" si="46"/>
        <v>5.505381665223319E-2</v>
      </c>
      <c r="I133" s="18">
        <v>1.2984</v>
      </c>
      <c r="J133" s="16">
        <f t="shared" si="67"/>
        <v>-1</v>
      </c>
      <c r="K133" s="15">
        <f t="shared" si="39"/>
        <v>0</v>
      </c>
      <c r="L133" s="15"/>
      <c r="M133" s="16">
        <f t="shared" si="65"/>
        <v>-1</v>
      </c>
      <c r="N133" s="16">
        <f t="shared" si="65"/>
        <v>-1</v>
      </c>
      <c r="O133" s="19">
        <f t="shared" si="65"/>
        <v>1</v>
      </c>
      <c r="P133">
        <f t="shared" si="53"/>
        <v>0</v>
      </c>
    </row>
    <row r="134" spans="1:16" x14ac:dyDescent="0.2">
      <c r="A134" s="14">
        <v>31</v>
      </c>
      <c r="B134" s="15" t="s">
        <v>14</v>
      </c>
      <c r="C134" s="27">
        <v>53.23</v>
      </c>
      <c r="D134" s="27">
        <v>39.24</v>
      </c>
      <c r="E134" s="27">
        <v>62.47</v>
      </c>
      <c r="F134" s="17">
        <f t="shared" si="45"/>
        <v>-5.6205673758865315E-2</v>
      </c>
      <c r="G134" s="17">
        <f t="shared" si="68"/>
        <v>-6.6304347826087184E-2</v>
      </c>
      <c r="H134" s="17">
        <f t="shared" si="46"/>
        <v>6.4224872231686492E-2</v>
      </c>
      <c r="I134" s="18">
        <v>111.22</v>
      </c>
      <c r="J134" s="16">
        <f t="shared" si="67"/>
        <v>-1</v>
      </c>
      <c r="K134" s="15">
        <f t="shared" si="39"/>
        <v>-1</v>
      </c>
      <c r="L134" s="15"/>
      <c r="M134" s="16">
        <f t="shared" si="65"/>
        <v>-1</v>
      </c>
      <c r="N134" s="16">
        <f t="shared" si="65"/>
        <v>-1</v>
      </c>
      <c r="O134" s="19">
        <f t="shared" si="65"/>
        <v>1</v>
      </c>
      <c r="P134">
        <f t="shared" si="53"/>
        <v>0.20000000000000284</v>
      </c>
    </row>
    <row r="135" spans="1:16" x14ac:dyDescent="0.2">
      <c r="A135" s="14">
        <v>31</v>
      </c>
      <c r="B135" s="15" t="s">
        <v>15</v>
      </c>
      <c r="C135" s="27">
        <v>0</v>
      </c>
      <c r="D135" s="27">
        <v>100</v>
      </c>
      <c r="E135" s="27">
        <v>40.67</v>
      </c>
      <c r="F135" s="17" t="str">
        <f t="shared" si="45"/>
        <v/>
      </c>
      <c r="G135" s="17">
        <f t="shared" si="68"/>
        <v>0</v>
      </c>
      <c r="H135" s="17">
        <f t="shared" si="46"/>
        <v>0.11424657534246574</v>
      </c>
      <c r="I135" s="18">
        <v>0.73939999999999995</v>
      </c>
      <c r="J135" s="16">
        <f t="shared" si="67"/>
        <v>0</v>
      </c>
      <c r="K135" s="15">
        <f t="shared" si="39"/>
        <v>0</v>
      </c>
      <c r="L135" s="15"/>
      <c r="M135" s="16">
        <f t="shared" si="65"/>
        <v>1</v>
      </c>
      <c r="N135" s="16">
        <f t="shared" si="65"/>
        <v>0</v>
      </c>
      <c r="O135" s="19">
        <f t="shared" si="65"/>
        <v>1</v>
      </c>
      <c r="P135">
        <f t="shared" si="53"/>
        <v>0</v>
      </c>
    </row>
    <row r="136" spans="1:16" x14ac:dyDescent="0.2">
      <c r="A136" s="14">
        <v>31</v>
      </c>
      <c r="B136" s="15" t="s">
        <v>16</v>
      </c>
      <c r="C136" s="27">
        <v>0</v>
      </c>
      <c r="D136" s="27">
        <v>100</v>
      </c>
      <c r="E136" s="27">
        <v>16.16</v>
      </c>
      <c r="F136" s="17" t="str">
        <f t="shared" si="45"/>
        <v/>
      </c>
      <c r="G136" s="17">
        <f t="shared" si="68"/>
        <v>0</v>
      </c>
      <c r="H136" s="17">
        <f t="shared" si="46"/>
        <v>-0.70112816719067883</v>
      </c>
      <c r="I136" s="18">
        <v>1213.3499999999999</v>
      </c>
      <c r="J136" s="16">
        <f t="shared" si="67"/>
        <v>0</v>
      </c>
      <c r="K136" s="15">
        <f t="shared" si="39"/>
        <v>0</v>
      </c>
      <c r="L136" s="15"/>
      <c r="M136" s="16">
        <f t="shared" si="65"/>
        <v>1</v>
      </c>
      <c r="N136" s="16">
        <f t="shared" si="65"/>
        <v>0</v>
      </c>
      <c r="O136" s="19">
        <f t="shared" si="65"/>
        <v>-1</v>
      </c>
      <c r="P136">
        <f t="shared" si="53"/>
        <v>0</v>
      </c>
    </row>
    <row r="137" spans="1:16" x14ac:dyDescent="0.2">
      <c r="A137" s="28">
        <v>31</v>
      </c>
      <c r="B137" s="21" t="s">
        <v>17</v>
      </c>
      <c r="C137" s="29">
        <v>4.82</v>
      </c>
      <c r="D137" s="29">
        <v>95.57</v>
      </c>
      <c r="E137" s="29">
        <v>44.66</v>
      </c>
      <c r="F137" s="23">
        <f t="shared" si="45"/>
        <v>0.34636871508379885</v>
      </c>
      <c r="G137" s="23">
        <f t="shared" si="68"/>
        <v>3.13807531380772E-4</v>
      </c>
      <c r="H137" s="23">
        <f t="shared" si="46"/>
        <v>-4.4583147570219639E-3</v>
      </c>
      <c r="I137" s="24">
        <v>0.67369999999999997</v>
      </c>
      <c r="J137" s="22">
        <f t="shared" ref="J137" si="69">IF(SUM(M137:N137)&gt;=2,1,IF(SUM(M137:N137)&lt;=-2,-1,0))</f>
        <v>0</v>
      </c>
      <c r="K137" s="21">
        <f t="shared" si="39"/>
        <v>0</v>
      </c>
      <c r="L137" s="21"/>
      <c r="M137" s="22">
        <f t="shared" si="65"/>
        <v>1</v>
      </c>
      <c r="N137" s="22">
        <f t="shared" si="65"/>
        <v>0</v>
      </c>
      <c r="O137" s="25">
        <f t="shared" si="65"/>
        <v>0</v>
      </c>
      <c r="P137">
        <f t="shared" si="53"/>
        <v>0</v>
      </c>
    </row>
    <row r="138" spans="1:16" x14ac:dyDescent="0.2">
      <c r="A138" s="8">
        <v>32</v>
      </c>
      <c r="B138" s="9" t="s">
        <v>10</v>
      </c>
      <c r="C138" s="10">
        <v>0</v>
      </c>
      <c r="D138" s="10">
        <v>100</v>
      </c>
      <c r="E138" s="10">
        <v>28.19</v>
      </c>
      <c r="F138" s="11" t="str">
        <f t="shared" si="45"/>
        <v/>
      </c>
      <c r="G138" s="11">
        <f>(D138/D130-1)*-1</f>
        <v>-0.10448420587585594</v>
      </c>
      <c r="H138" s="11">
        <f t="shared" si="46"/>
        <v>0.12400318979266367</v>
      </c>
      <c r="I138" s="12">
        <v>1.1408</v>
      </c>
      <c r="J138" s="10">
        <f t="shared" ref="J138:J144" si="70">IF(SUM(M138:N138)&gt;=2,1,IF(SUM(M138:N138)&lt;=-2,-1,0))</f>
        <v>0</v>
      </c>
      <c r="K138" s="9">
        <f t="shared" si="39"/>
        <v>0</v>
      </c>
      <c r="L138" s="9"/>
      <c r="M138" s="10">
        <f t="shared" si="65"/>
        <v>1</v>
      </c>
      <c r="N138" s="10">
        <f t="shared" si="65"/>
        <v>-1</v>
      </c>
      <c r="O138" s="13">
        <f t="shared" si="65"/>
        <v>1</v>
      </c>
      <c r="P138">
        <f t="shared" si="53"/>
        <v>0</v>
      </c>
    </row>
    <row r="139" spans="1:16" x14ac:dyDescent="0.2">
      <c r="A139" s="14">
        <v>32</v>
      </c>
      <c r="B139" s="15" t="s">
        <v>11</v>
      </c>
      <c r="C139" s="27">
        <v>0</v>
      </c>
      <c r="D139" s="27">
        <v>100</v>
      </c>
      <c r="E139" s="27">
        <v>47.3</v>
      </c>
      <c r="F139" s="17" t="str">
        <f t="shared" si="45"/>
        <v/>
      </c>
      <c r="G139" s="17">
        <f t="shared" ref="G139:G145" si="71">IF(D131=0,"",(D139/D131-1)*-1)</f>
        <v>-2.5325540859222784E-2</v>
      </c>
      <c r="H139" s="17">
        <f t="shared" si="46"/>
        <v>0.92511192511192508</v>
      </c>
      <c r="I139" s="18">
        <v>1.2763</v>
      </c>
      <c r="J139" s="16">
        <f t="shared" si="70"/>
        <v>0</v>
      </c>
      <c r="K139" s="15">
        <f t="shared" si="39"/>
        <v>0</v>
      </c>
      <c r="L139" s="15"/>
      <c r="M139" s="16">
        <f t="shared" si="65"/>
        <v>1</v>
      </c>
      <c r="N139" s="16">
        <f t="shared" si="65"/>
        <v>0</v>
      </c>
      <c r="O139" s="19">
        <f t="shared" si="65"/>
        <v>1</v>
      </c>
      <c r="P139">
        <f t="shared" si="53"/>
        <v>0</v>
      </c>
    </row>
    <row r="140" spans="1:16" x14ac:dyDescent="0.2">
      <c r="A140" s="14">
        <v>32</v>
      </c>
      <c r="B140" s="15" t="s">
        <v>12</v>
      </c>
      <c r="C140" s="27">
        <v>96.94</v>
      </c>
      <c r="D140" s="27">
        <v>3.48</v>
      </c>
      <c r="E140" s="27">
        <v>22.45</v>
      </c>
      <c r="F140" s="17">
        <f t="shared" si="45"/>
        <v>0</v>
      </c>
      <c r="G140" s="17">
        <f t="shared" si="71"/>
        <v>0</v>
      </c>
      <c r="H140" s="17">
        <f t="shared" si="46"/>
        <v>0</v>
      </c>
      <c r="I140" s="18">
        <v>0.99439999999999995</v>
      </c>
      <c r="J140" s="16">
        <f t="shared" si="70"/>
        <v>0</v>
      </c>
      <c r="K140" s="15">
        <f t="shared" si="39"/>
        <v>0</v>
      </c>
      <c r="L140" s="15"/>
      <c r="M140" s="16">
        <f t="shared" ref="M140:O153" si="72">IF(F140&gt;5%,1,IF(F140&lt;-5%,-1,0))</f>
        <v>0</v>
      </c>
      <c r="N140" s="16">
        <f t="shared" si="72"/>
        <v>0</v>
      </c>
      <c r="O140" s="19">
        <f t="shared" si="72"/>
        <v>0</v>
      </c>
      <c r="P140">
        <f t="shared" si="53"/>
        <v>0</v>
      </c>
    </row>
    <row r="141" spans="1:16" x14ac:dyDescent="0.2">
      <c r="A141" s="14">
        <v>32</v>
      </c>
      <c r="B141" s="15" t="s">
        <v>13</v>
      </c>
      <c r="C141" s="27">
        <v>85.77</v>
      </c>
      <c r="D141" s="27">
        <v>13.78</v>
      </c>
      <c r="E141" s="27">
        <v>85.28</v>
      </c>
      <c r="F141" s="17">
        <f t="shared" si="45"/>
        <v>0</v>
      </c>
      <c r="G141" s="17">
        <f t="shared" si="71"/>
        <v>0</v>
      </c>
      <c r="H141" s="17">
        <f t="shared" si="46"/>
        <v>0</v>
      </c>
      <c r="I141" s="18">
        <v>1.3134999999999999</v>
      </c>
      <c r="J141" s="16">
        <f t="shared" si="70"/>
        <v>0</v>
      </c>
      <c r="K141" s="15">
        <f t="shared" si="39"/>
        <v>0</v>
      </c>
      <c r="L141" s="15"/>
      <c r="M141" s="16">
        <f t="shared" si="72"/>
        <v>0</v>
      </c>
      <c r="N141" s="16">
        <f t="shared" si="72"/>
        <v>0</v>
      </c>
      <c r="O141" s="19">
        <f t="shared" si="72"/>
        <v>0</v>
      </c>
      <c r="P141">
        <f t="shared" si="53"/>
        <v>0</v>
      </c>
    </row>
    <row r="142" spans="1:16" x14ac:dyDescent="0.2">
      <c r="A142" s="14">
        <v>32</v>
      </c>
      <c r="B142" s="15" t="s">
        <v>14</v>
      </c>
      <c r="C142" s="27">
        <v>53.23</v>
      </c>
      <c r="D142" s="27">
        <v>39.24</v>
      </c>
      <c r="E142" s="27">
        <v>62.47</v>
      </c>
      <c r="F142" s="17">
        <f t="shared" si="45"/>
        <v>0</v>
      </c>
      <c r="G142" s="17">
        <f t="shared" si="71"/>
        <v>0</v>
      </c>
      <c r="H142" s="17">
        <f t="shared" si="46"/>
        <v>0</v>
      </c>
      <c r="I142" s="18">
        <v>110.86</v>
      </c>
      <c r="J142" s="16">
        <f t="shared" si="70"/>
        <v>0</v>
      </c>
      <c r="K142" s="15">
        <f t="shared" si="39"/>
        <v>1</v>
      </c>
      <c r="L142" s="15"/>
      <c r="M142" s="16">
        <f t="shared" si="72"/>
        <v>0</v>
      </c>
      <c r="N142" s="16">
        <f t="shared" si="72"/>
        <v>0</v>
      </c>
      <c r="O142" s="19">
        <f t="shared" si="72"/>
        <v>0</v>
      </c>
      <c r="P142">
        <f t="shared" si="53"/>
        <v>0.35999999999999943</v>
      </c>
    </row>
    <row r="143" spans="1:16" x14ac:dyDescent="0.2">
      <c r="A143" s="14">
        <v>32</v>
      </c>
      <c r="B143" s="15" t="s">
        <v>15</v>
      </c>
      <c r="C143" s="27">
        <v>0</v>
      </c>
      <c r="D143" s="27">
        <v>100</v>
      </c>
      <c r="E143" s="27">
        <v>40.67</v>
      </c>
      <c r="F143" s="17" t="str">
        <f t="shared" si="45"/>
        <v/>
      </c>
      <c r="G143" s="17">
        <f t="shared" si="71"/>
        <v>0</v>
      </c>
      <c r="H143" s="17">
        <f t="shared" si="46"/>
        <v>0</v>
      </c>
      <c r="I143" s="18">
        <v>0.7298</v>
      </c>
      <c r="J143" s="16">
        <f t="shared" si="70"/>
        <v>0</v>
      </c>
      <c r="K143" s="15">
        <f t="shared" si="39"/>
        <v>0</v>
      </c>
      <c r="L143" s="15"/>
      <c r="M143" s="16">
        <f t="shared" si="72"/>
        <v>1</v>
      </c>
      <c r="N143" s="16">
        <f t="shared" si="72"/>
        <v>0</v>
      </c>
      <c r="O143" s="19">
        <f t="shared" si="72"/>
        <v>0</v>
      </c>
      <c r="P143">
        <f t="shared" si="53"/>
        <v>0</v>
      </c>
    </row>
    <row r="144" spans="1:16" x14ac:dyDescent="0.2">
      <c r="A144" s="14">
        <v>32</v>
      </c>
      <c r="B144" s="15" t="s">
        <v>16</v>
      </c>
      <c r="C144" s="27">
        <v>0</v>
      </c>
      <c r="D144" s="27">
        <v>100</v>
      </c>
      <c r="E144" s="27">
        <v>16.16</v>
      </c>
      <c r="F144" s="17" t="str">
        <f t="shared" si="45"/>
        <v/>
      </c>
      <c r="G144" s="17">
        <f t="shared" si="71"/>
        <v>0</v>
      </c>
      <c r="H144" s="17">
        <f t="shared" si="46"/>
        <v>0</v>
      </c>
      <c r="I144" s="18">
        <v>1211.32</v>
      </c>
      <c r="J144" s="16">
        <f t="shared" si="70"/>
        <v>0</v>
      </c>
      <c r="K144" s="15">
        <f t="shared" si="39"/>
        <v>0</v>
      </c>
      <c r="L144" s="15"/>
      <c r="M144" s="16">
        <f t="shared" si="72"/>
        <v>1</v>
      </c>
      <c r="N144" s="16">
        <f t="shared" si="72"/>
        <v>0</v>
      </c>
      <c r="O144" s="19">
        <f t="shared" si="72"/>
        <v>0</v>
      </c>
      <c r="P144">
        <f t="shared" si="53"/>
        <v>0</v>
      </c>
    </row>
    <row r="145" spans="1:16" x14ac:dyDescent="0.2">
      <c r="A145" s="28">
        <v>32</v>
      </c>
      <c r="B145" s="21" t="s">
        <v>17</v>
      </c>
      <c r="C145" s="29">
        <v>4.82</v>
      </c>
      <c r="D145" s="29">
        <v>95.57</v>
      </c>
      <c r="E145" s="29">
        <v>44.66</v>
      </c>
      <c r="F145" s="23">
        <f t="shared" si="45"/>
        <v>0</v>
      </c>
      <c r="G145" s="23">
        <f t="shared" si="71"/>
        <v>0</v>
      </c>
      <c r="H145" s="23">
        <f t="shared" si="46"/>
        <v>0</v>
      </c>
      <c r="I145" s="24">
        <v>0.65720000000000001</v>
      </c>
      <c r="J145" s="22">
        <f t="shared" ref="J145" si="73">IF(SUM(M145:N145)&gt;=2,1,IF(SUM(M145:N145)&lt;=-2,-1,0))</f>
        <v>0</v>
      </c>
      <c r="K145" s="21">
        <f t="shared" si="39"/>
        <v>0</v>
      </c>
      <c r="L145" s="21"/>
      <c r="M145" s="22">
        <f t="shared" si="72"/>
        <v>0</v>
      </c>
      <c r="N145" s="22">
        <f t="shared" si="72"/>
        <v>0</v>
      </c>
      <c r="O145" s="25">
        <f t="shared" si="72"/>
        <v>0</v>
      </c>
      <c r="P145">
        <f t="shared" si="53"/>
        <v>0</v>
      </c>
    </row>
    <row r="146" spans="1:16" x14ac:dyDescent="0.2">
      <c r="A146" s="8">
        <v>33</v>
      </c>
      <c r="B146" s="9" t="s">
        <v>10</v>
      </c>
      <c r="C146" s="10">
        <v>0</v>
      </c>
      <c r="D146" s="10">
        <v>100</v>
      </c>
      <c r="E146" s="10">
        <v>52.97</v>
      </c>
      <c r="F146" s="11" t="str">
        <f t="shared" si="45"/>
        <v/>
      </c>
      <c r="G146" s="11">
        <f>(D146/D138-1)*-1</f>
        <v>0</v>
      </c>
      <c r="H146" s="11">
        <f t="shared" si="46"/>
        <v>0.87903511883646668</v>
      </c>
      <c r="I146" s="12">
        <v>1.1436999999999999</v>
      </c>
      <c r="J146" s="10">
        <f t="shared" ref="J146:J152" si="74">IF(SUM(M146:N146)&gt;=2,1,IF(SUM(M146:N146)&lt;=-2,-1,0))</f>
        <v>0</v>
      </c>
      <c r="K146" s="9">
        <f t="shared" ref="K146:K153" si="75">IF(AND(J138=-1,(I138-I146)&gt;0),1,IF(AND(J138=1,(I146-I138)&gt;0),-1,0))</f>
        <v>0</v>
      </c>
      <c r="L146" s="9"/>
      <c r="M146" s="10">
        <f t="shared" si="72"/>
        <v>1</v>
      </c>
      <c r="N146" s="10">
        <f t="shared" si="72"/>
        <v>0</v>
      </c>
      <c r="O146" s="13">
        <f t="shared" si="72"/>
        <v>1</v>
      </c>
      <c r="P146">
        <f t="shared" si="53"/>
        <v>0</v>
      </c>
    </row>
    <row r="147" spans="1:16" x14ac:dyDescent="0.2">
      <c r="A147" s="14">
        <v>33</v>
      </c>
      <c r="B147" s="15" t="s">
        <v>11</v>
      </c>
      <c r="C147" s="27">
        <v>0</v>
      </c>
      <c r="D147" s="27">
        <v>100</v>
      </c>
      <c r="E147" s="27">
        <v>47.3</v>
      </c>
      <c r="F147" s="17" t="str">
        <f t="shared" si="45"/>
        <v/>
      </c>
      <c r="G147" s="17">
        <f t="shared" ref="G147:G153" si="76">IF(D139=0,"",(D147/D139-1)*-1)</f>
        <v>0</v>
      </c>
      <c r="H147" s="17">
        <f t="shared" si="46"/>
        <v>0</v>
      </c>
      <c r="I147" s="18">
        <v>1.2739</v>
      </c>
      <c r="J147" s="16">
        <f t="shared" si="74"/>
        <v>0</v>
      </c>
      <c r="K147" s="15">
        <f t="shared" si="75"/>
        <v>0</v>
      </c>
      <c r="L147" s="15"/>
      <c r="M147" s="16">
        <f t="shared" si="72"/>
        <v>1</v>
      </c>
      <c r="N147" s="16">
        <f t="shared" si="72"/>
        <v>0</v>
      </c>
      <c r="O147" s="19">
        <f t="shared" si="72"/>
        <v>0</v>
      </c>
      <c r="P147">
        <f t="shared" si="53"/>
        <v>0</v>
      </c>
    </row>
    <row r="148" spans="1:16" x14ac:dyDescent="0.2">
      <c r="A148" s="14">
        <v>33</v>
      </c>
      <c r="B148" s="15" t="s">
        <v>12</v>
      </c>
      <c r="C148" s="27">
        <v>100</v>
      </c>
      <c r="D148" s="27">
        <v>1.25</v>
      </c>
      <c r="E148" s="27">
        <v>22.42</v>
      </c>
      <c r="F148" s="17">
        <f t="shared" si="45"/>
        <v>3.1565917062100324E-2</v>
      </c>
      <c r="G148" s="17">
        <f t="shared" si="76"/>
        <v>0.64080459770114939</v>
      </c>
      <c r="H148" s="17">
        <f t="shared" si="46"/>
        <v>-1.3363028953228273E-3</v>
      </c>
      <c r="I148" s="18">
        <v>0.95199999999999996</v>
      </c>
      <c r="J148" s="16">
        <f t="shared" si="74"/>
        <v>0</v>
      </c>
      <c r="K148" s="15">
        <f t="shared" si="75"/>
        <v>0</v>
      </c>
      <c r="L148" s="15"/>
      <c r="M148" s="16">
        <f t="shared" si="72"/>
        <v>0</v>
      </c>
      <c r="N148" s="16">
        <f t="shared" si="72"/>
        <v>1</v>
      </c>
      <c r="O148" s="19">
        <f t="shared" si="72"/>
        <v>0</v>
      </c>
      <c r="P148">
        <f t="shared" si="53"/>
        <v>0</v>
      </c>
    </row>
    <row r="149" spans="1:16" x14ac:dyDescent="0.2">
      <c r="A149" s="14">
        <v>33</v>
      </c>
      <c r="B149" s="15" t="s">
        <v>13</v>
      </c>
      <c r="C149" s="27">
        <v>79.11</v>
      </c>
      <c r="D149" s="27">
        <v>18.57</v>
      </c>
      <c r="E149" s="27">
        <v>85.2</v>
      </c>
      <c r="F149" s="17">
        <f t="shared" si="45"/>
        <v>-7.7649527806925467E-2</v>
      </c>
      <c r="G149" s="17">
        <f t="shared" si="76"/>
        <v>-0.3476052249637156</v>
      </c>
      <c r="H149" s="17">
        <f t="shared" si="46"/>
        <v>-9.3808630393998893E-4</v>
      </c>
      <c r="I149" s="18">
        <v>1.3057000000000001</v>
      </c>
      <c r="J149" s="16">
        <f t="shared" si="74"/>
        <v>-1</v>
      </c>
      <c r="K149" s="15">
        <f t="shared" si="75"/>
        <v>0</v>
      </c>
      <c r="L149" s="15"/>
      <c r="M149" s="16">
        <f t="shared" si="72"/>
        <v>-1</v>
      </c>
      <c r="N149" s="16">
        <f t="shared" si="72"/>
        <v>-1</v>
      </c>
      <c r="O149" s="19">
        <f t="shared" si="72"/>
        <v>0</v>
      </c>
      <c r="P149">
        <f t="shared" si="53"/>
        <v>0</v>
      </c>
    </row>
    <row r="150" spans="1:16" x14ac:dyDescent="0.2">
      <c r="A150" s="14">
        <v>33</v>
      </c>
      <c r="B150" s="15" t="s">
        <v>14</v>
      </c>
      <c r="C150" s="27">
        <v>50.28</v>
      </c>
      <c r="D150" s="27">
        <v>41.88</v>
      </c>
      <c r="E150" s="27">
        <v>74.150000000000006</v>
      </c>
      <c r="F150" s="17">
        <f t="shared" si="45"/>
        <v>-5.5419876009768831E-2</v>
      </c>
      <c r="G150" s="17">
        <f t="shared" si="76"/>
        <v>-6.7278287461773667E-2</v>
      </c>
      <c r="H150" s="17">
        <f t="shared" si="46"/>
        <v>0.18696974547782941</v>
      </c>
      <c r="I150" s="18">
        <v>110.47</v>
      </c>
      <c r="J150" s="16">
        <f t="shared" si="74"/>
        <v>-1</v>
      </c>
      <c r="K150" s="15">
        <f t="shared" si="75"/>
        <v>0</v>
      </c>
      <c r="L150" s="15"/>
      <c r="M150" s="16">
        <f t="shared" si="72"/>
        <v>-1</v>
      </c>
      <c r="N150" s="16">
        <f t="shared" si="72"/>
        <v>-1</v>
      </c>
      <c r="O150" s="19">
        <f t="shared" si="72"/>
        <v>1</v>
      </c>
      <c r="P150">
        <f t="shared" si="53"/>
        <v>0</v>
      </c>
    </row>
    <row r="151" spans="1:16" x14ac:dyDescent="0.2">
      <c r="A151" s="14">
        <v>33</v>
      </c>
      <c r="B151" s="15" t="s">
        <v>15</v>
      </c>
      <c r="C151" s="27">
        <v>0</v>
      </c>
      <c r="D151" s="27">
        <v>100</v>
      </c>
      <c r="E151" s="27">
        <v>40.380000000000003</v>
      </c>
      <c r="F151" s="17" t="str">
        <f t="shared" si="45"/>
        <v/>
      </c>
      <c r="G151" s="17">
        <f t="shared" si="76"/>
        <v>0</v>
      </c>
      <c r="H151" s="17">
        <f t="shared" si="46"/>
        <v>-7.1305630686009369E-3</v>
      </c>
      <c r="I151" s="18">
        <v>0.73099999999999998</v>
      </c>
      <c r="J151" s="16">
        <f t="shared" si="74"/>
        <v>0</v>
      </c>
      <c r="K151" s="15">
        <f t="shared" si="75"/>
        <v>0</v>
      </c>
      <c r="L151" s="15"/>
      <c r="M151" s="16">
        <f t="shared" si="72"/>
        <v>1</v>
      </c>
      <c r="N151" s="16">
        <f t="shared" si="72"/>
        <v>0</v>
      </c>
      <c r="O151" s="19">
        <f t="shared" si="72"/>
        <v>0</v>
      </c>
      <c r="P151">
        <f t="shared" si="53"/>
        <v>0</v>
      </c>
    </row>
    <row r="152" spans="1:16" x14ac:dyDescent="0.2">
      <c r="A152" s="14">
        <v>33</v>
      </c>
      <c r="B152" s="15" t="s">
        <v>16</v>
      </c>
      <c r="C152" s="27">
        <v>0</v>
      </c>
      <c r="D152" s="27">
        <v>100</v>
      </c>
      <c r="E152" s="27">
        <v>25.98</v>
      </c>
      <c r="F152" s="17" t="str">
        <f t="shared" si="45"/>
        <v/>
      </c>
      <c r="G152" s="17">
        <f t="shared" si="76"/>
        <v>0</v>
      </c>
      <c r="H152" s="17">
        <f t="shared" si="46"/>
        <v>0.60767326732673266</v>
      </c>
      <c r="I152" s="18">
        <v>1184.47</v>
      </c>
      <c r="J152" s="16">
        <f t="shared" si="74"/>
        <v>0</v>
      </c>
      <c r="K152" s="15">
        <f t="shared" si="75"/>
        <v>0</v>
      </c>
      <c r="L152" s="15"/>
      <c r="M152" s="16">
        <f t="shared" si="72"/>
        <v>1</v>
      </c>
      <c r="N152" s="16">
        <f t="shared" si="72"/>
        <v>0</v>
      </c>
      <c r="O152" s="19">
        <f t="shared" si="72"/>
        <v>1</v>
      </c>
      <c r="P152">
        <f t="shared" si="53"/>
        <v>0</v>
      </c>
    </row>
    <row r="153" spans="1:16" x14ac:dyDescent="0.2">
      <c r="A153" s="28">
        <v>33</v>
      </c>
      <c r="B153" s="21" t="s">
        <v>17</v>
      </c>
      <c r="C153" s="29">
        <v>3.78</v>
      </c>
      <c r="D153" s="29">
        <v>95.68</v>
      </c>
      <c r="E153" s="29">
        <v>43.43</v>
      </c>
      <c r="F153" s="23">
        <f t="shared" si="45"/>
        <v>-0.21576763485477191</v>
      </c>
      <c r="G153" s="23">
        <f t="shared" si="76"/>
        <v>-1.1509888040182048E-3</v>
      </c>
      <c r="H153" s="23">
        <f t="shared" si="46"/>
        <v>-2.7541424093148192E-2</v>
      </c>
      <c r="I153" s="24">
        <v>0.66249999999999998</v>
      </c>
      <c r="J153" s="22">
        <f t="shared" ref="J153" si="77">IF(SUM(M153:N153)&gt;=2,1,IF(SUM(M153:N153)&lt;=-2,-1,0))</f>
        <v>0</v>
      </c>
      <c r="K153" s="21">
        <f t="shared" si="75"/>
        <v>0</v>
      </c>
      <c r="L153" s="21"/>
      <c r="M153" s="22">
        <f t="shared" si="72"/>
        <v>-1</v>
      </c>
      <c r="N153" s="22">
        <f t="shared" si="72"/>
        <v>0</v>
      </c>
      <c r="O153" s="25">
        <f t="shared" si="72"/>
        <v>0</v>
      </c>
      <c r="P153">
        <f t="shared" si="53"/>
        <v>0</v>
      </c>
    </row>
  </sheetData>
  <mergeCells count="1">
    <mergeCell ref="T3:AE30"/>
  </mergeCells>
  <conditionalFormatting sqref="J4:L10">
    <cfRule type="iconSet" priority="186">
      <iconSet iconSet="3Arrows">
        <cfvo type="percent" val="0"/>
        <cfvo type="percent" val="0"/>
        <cfvo type="percent" val="1"/>
      </iconSet>
    </cfRule>
  </conditionalFormatting>
  <conditionalFormatting sqref="J11:L24">
    <cfRule type="iconSet" priority="184">
      <iconSet iconSet="3Arrows">
        <cfvo type="percent" val="0"/>
        <cfvo type="percent" val="0"/>
        <cfvo type="percent" val="1"/>
      </iconSet>
    </cfRule>
  </conditionalFormatting>
  <conditionalFormatting sqref="F11:H24">
    <cfRule type="iconSet" priority="182">
      <iconSet iconSet="3Arrows">
        <cfvo type="percent" val="0"/>
        <cfvo type="num" val="-0.05"/>
        <cfvo type="num" val="0.05"/>
      </iconSet>
    </cfRule>
  </conditionalFormatting>
  <conditionalFormatting sqref="B11">
    <cfRule type="expression" dxfId="93" priority="180">
      <formula>J11=1</formula>
    </cfRule>
    <cfRule type="expression" dxfId="92" priority="181">
      <formula>J11=-1</formula>
    </cfRule>
  </conditionalFormatting>
  <conditionalFormatting sqref="B12:B17">
    <cfRule type="expression" dxfId="91" priority="178">
      <formula>J12=1</formula>
    </cfRule>
    <cfRule type="expression" dxfId="90" priority="179">
      <formula>J12=-1</formula>
    </cfRule>
  </conditionalFormatting>
  <conditionalFormatting sqref="B18">
    <cfRule type="expression" dxfId="89" priority="176">
      <formula>J18=1</formula>
    </cfRule>
    <cfRule type="expression" dxfId="88" priority="177">
      <formula>J18=-1</formula>
    </cfRule>
  </conditionalFormatting>
  <conditionalFormatting sqref="B19:B24">
    <cfRule type="expression" dxfId="87" priority="174">
      <formula>J19=1</formula>
    </cfRule>
    <cfRule type="expression" dxfId="86" priority="175">
      <formula>J19=-1</formula>
    </cfRule>
  </conditionalFormatting>
  <conditionalFormatting sqref="J25:L31">
    <cfRule type="iconSet" priority="171">
      <iconSet iconSet="3Arrows">
        <cfvo type="percent" val="0"/>
        <cfvo type="percent" val="0"/>
        <cfvo type="percent" val="1"/>
      </iconSet>
    </cfRule>
  </conditionalFormatting>
  <conditionalFormatting sqref="F25:H31">
    <cfRule type="iconSet" priority="169">
      <iconSet iconSet="3Arrows">
        <cfvo type="percent" val="0"/>
        <cfvo type="num" val="-0.05"/>
        <cfvo type="num" val="0.05"/>
      </iconSet>
    </cfRule>
  </conditionalFormatting>
  <conditionalFormatting sqref="B25">
    <cfRule type="expression" dxfId="85" priority="167">
      <formula>J25=1</formula>
    </cfRule>
    <cfRule type="expression" dxfId="84" priority="168">
      <formula>J25=-1</formula>
    </cfRule>
  </conditionalFormatting>
  <conditionalFormatting sqref="B26:B31">
    <cfRule type="expression" dxfId="83" priority="165">
      <formula>J26=1</formula>
    </cfRule>
    <cfRule type="expression" dxfId="82" priority="166">
      <formula>J26=-1</formula>
    </cfRule>
  </conditionalFormatting>
  <conditionalFormatting sqref="J32:L38">
    <cfRule type="iconSet" priority="162">
      <iconSet iconSet="3Arrows">
        <cfvo type="percent" val="0"/>
        <cfvo type="percent" val="0"/>
        <cfvo type="percent" val="1"/>
      </iconSet>
    </cfRule>
  </conditionalFormatting>
  <conditionalFormatting sqref="F32:H38">
    <cfRule type="iconSet" priority="160">
      <iconSet iconSet="3Arrows">
        <cfvo type="percent" val="0"/>
        <cfvo type="num" val="-0.05"/>
        <cfvo type="num" val="0.05"/>
      </iconSet>
    </cfRule>
  </conditionalFormatting>
  <conditionalFormatting sqref="B32">
    <cfRule type="expression" dxfId="81" priority="158">
      <formula>J32=1</formula>
    </cfRule>
    <cfRule type="expression" dxfId="80" priority="159">
      <formula>J32=-1</formula>
    </cfRule>
  </conditionalFormatting>
  <conditionalFormatting sqref="B33:B38">
    <cfRule type="expression" dxfId="79" priority="156">
      <formula>J33=1</formula>
    </cfRule>
    <cfRule type="expression" dxfId="78" priority="157">
      <formula>J33=-1</formula>
    </cfRule>
  </conditionalFormatting>
  <conditionalFormatting sqref="J39:L45">
    <cfRule type="iconSet" priority="153">
      <iconSet iconSet="3Arrows">
        <cfvo type="percent" val="0"/>
        <cfvo type="percent" val="0"/>
        <cfvo type="percent" val="1"/>
      </iconSet>
    </cfRule>
  </conditionalFormatting>
  <conditionalFormatting sqref="F39:H45">
    <cfRule type="iconSet" priority="151">
      <iconSet iconSet="3Arrows">
        <cfvo type="percent" val="0"/>
        <cfvo type="num" val="-0.05"/>
        <cfvo type="num" val="0.05"/>
      </iconSet>
    </cfRule>
  </conditionalFormatting>
  <conditionalFormatting sqref="B39">
    <cfRule type="expression" dxfId="77" priority="149">
      <formula>J39=1</formula>
    </cfRule>
    <cfRule type="expression" dxfId="76" priority="150">
      <formula>J39=-1</formula>
    </cfRule>
  </conditionalFormatting>
  <conditionalFormatting sqref="B40:B45">
    <cfRule type="expression" dxfId="75" priority="147">
      <formula>J40=1</formula>
    </cfRule>
    <cfRule type="expression" dxfId="74" priority="148">
      <formula>J40=-1</formula>
    </cfRule>
  </conditionalFormatting>
  <conditionalFormatting sqref="J46:L52">
    <cfRule type="iconSet" priority="144">
      <iconSet iconSet="3Arrows">
        <cfvo type="percent" val="0"/>
        <cfvo type="percent" val="0"/>
        <cfvo type="percent" val="1"/>
      </iconSet>
    </cfRule>
  </conditionalFormatting>
  <conditionalFormatting sqref="F46:H52">
    <cfRule type="iconSet" priority="142">
      <iconSet iconSet="3Arrows">
        <cfvo type="percent" val="0"/>
        <cfvo type="num" val="-0.05"/>
        <cfvo type="num" val="0.05"/>
      </iconSet>
    </cfRule>
  </conditionalFormatting>
  <conditionalFormatting sqref="B46">
    <cfRule type="expression" dxfId="73" priority="140">
      <formula>J46=1</formula>
    </cfRule>
    <cfRule type="expression" dxfId="72" priority="141">
      <formula>J46=-1</formula>
    </cfRule>
  </conditionalFormatting>
  <conditionalFormatting sqref="B47:B52">
    <cfRule type="expression" dxfId="71" priority="138">
      <formula>J47=1</formula>
    </cfRule>
    <cfRule type="expression" dxfId="70" priority="139">
      <formula>J47=-1</formula>
    </cfRule>
  </conditionalFormatting>
  <conditionalFormatting sqref="J53:L59">
    <cfRule type="iconSet" priority="135">
      <iconSet iconSet="3Arrows">
        <cfvo type="percent" val="0"/>
        <cfvo type="percent" val="0"/>
        <cfvo type="percent" val="1"/>
      </iconSet>
    </cfRule>
  </conditionalFormatting>
  <conditionalFormatting sqref="F53:H59">
    <cfRule type="iconSet" priority="133">
      <iconSet iconSet="3Arrows">
        <cfvo type="percent" val="0"/>
        <cfvo type="num" val="-0.05"/>
        <cfvo type="num" val="0.05"/>
      </iconSet>
    </cfRule>
  </conditionalFormatting>
  <conditionalFormatting sqref="B53">
    <cfRule type="expression" dxfId="69" priority="131">
      <formula>J53=1</formula>
    </cfRule>
    <cfRule type="expression" dxfId="68" priority="132">
      <formula>J53=-1</formula>
    </cfRule>
  </conditionalFormatting>
  <conditionalFormatting sqref="B54:B59">
    <cfRule type="expression" dxfId="67" priority="129">
      <formula>J54=1</formula>
    </cfRule>
    <cfRule type="expression" dxfId="66" priority="130">
      <formula>J54=-1</formula>
    </cfRule>
  </conditionalFormatting>
  <conditionalFormatting sqref="J60:L66">
    <cfRule type="iconSet" priority="126">
      <iconSet iconSet="3Arrows">
        <cfvo type="percent" val="0"/>
        <cfvo type="percent" val="0"/>
        <cfvo type="percent" val="1"/>
      </iconSet>
    </cfRule>
  </conditionalFormatting>
  <conditionalFormatting sqref="F60:H66">
    <cfRule type="iconSet" priority="124">
      <iconSet iconSet="3Arrows">
        <cfvo type="percent" val="0"/>
        <cfvo type="num" val="-0.05"/>
        <cfvo type="num" val="0.05"/>
      </iconSet>
    </cfRule>
  </conditionalFormatting>
  <conditionalFormatting sqref="B60">
    <cfRule type="expression" dxfId="65" priority="122">
      <formula>J60=1</formula>
    </cfRule>
    <cfRule type="expression" dxfId="64" priority="123">
      <formula>J60=-1</formula>
    </cfRule>
  </conditionalFormatting>
  <conditionalFormatting sqref="B61:B66">
    <cfRule type="expression" dxfId="63" priority="120">
      <formula>J61=1</formula>
    </cfRule>
    <cfRule type="expression" dxfId="62" priority="121">
      <formula>J61=-1</formula>
    </cfRule>
  </conditionalFormatting>
  <conditionalFormatting sqref="J67:L73">
    <cfRule type="iconSet" priority="117">
      <iconSet iconSet="3Arrows">
        <cfvo type="percent" val="0"/>
        <cfvo type="percent" val="0"/>
        <cfvo type="percent" val="1"/>
      </iconSet>
    </cfRule>
  </conditionalFormatting>
  <conditionalFormatting sqref="F67:H73">
    <cfRule type="iconSet" priority="115">
      <iconSet iconSet="3Arrows">
        <cfvo type="percent" val="0"/>
        <cfvo type="num" val="-0.05"/>
        <cfvo type="num" val="0.05"/>
      </iconSet>
    </cfRule>
  </conditionalFormatting>
  <conditionalFormatting sqref="B67">
    <cfRule type="expression" dxfId="61" priority="113">
      <formula>J67=1</formula>
    </cfRule>
    <cfRule type="expression" dxfId="60" priority="114">
      <formula>J67=-1</formula>
    </cfRule>
  </conditionalFormatting>
  <conditionalFormatting sqref="B68:B73">
    <cfRule type="expression" dxfId="59" priority="111">
      <formula>J68=1</formula>
    </cfRule>
    <cfRule type="expression" dxfId="58" priority="112">
      <formula>J68=-1</formula>
    </cfRule>
  </conditionalFormatting>
  <conditionalFormatting sqref="J74:L81">
    <cfRule type="iconSet" priority="108">
      <iconSet iconSet="3Arrows">
        <cfvo type="percent" val="0"/>
        <cfvo type="percent" val="0"/>
        <cfvo type="percent" val="1"/>
      </iconSet>
    </cfRule>
  </conditionalFormatting>
  <conditionalFormatting sqref="F74:H81">
    <cfRule type="iconSet" priority="106">
      <iconSet iconSet="3Arrows">
        <cfvo type="percent" val="0"/>
        <cfvo type="num" val="-0.05"/>
        <cfvo type="num" val="0.05"/>
      </iconSet>
    </cfRule>
  </conditionalFormatting>
  <conditionalFormatting sqref="B74">
    <cfRule type="expression" dxfId="57" priority="104">
      <formula>J74=1</formula>
    </cfRule>
    <cfRule type="expression" dxfId="56" priority="105">
      <formula>J74=-1</formula>
    </cfRule>
  </conditionalFormatting>
  <conditionalFormatting sqref="B75:B80">
    <cfRule type="expression" dxfId="55" priority="102">
      <formula>J75=1</formula>
    </cfRule>
    <cfRule type="expression" dxfId="54" priority="103">
      <formula>J75=-1</formula>
    </cfRule>
  </conditionalFormatting>
  <conditionalFormatting sqref="J82:L89">
    <cfRule type="iconSet" priority="99">
      <iconSet iconSet="3Arrows">
        <cfvo type="percent" val="0"/>
        <cfvo type="percent" val="0"/>
        <cfvo type="percent" val="1"/>
      </iconSet>
    </cfRule>
  </conditionalFormatting>
  <conditionalFormatting sqref="F82:H89">
    <cfRule type="iconSet" priority="97">
      <iconSet iconSet="3Arrows">
        <cfvo type="percent" val="0"/>
        <cfvo type="num" val="-0.05"/>
        <cfvo type="num" val="0.05"/>
      </iconSet>
    </cfRule>
  </conditionalFormatting>
  <conditionalFormatting sqref="B82">
    <cfRule type="expression" dxfId="53" priority="95">
      <formula>J82=1</formula>
    </cfRule>
    <cfRule type="expression" dxfId="52" priority="96">
      <formula>J82=-1</formula>
    </cfRule>
  </conditionalFormatting>
  <conditionalFormatting sqref="B83:B88">
    <cfRule type="expression" dxfId="51" priority="93">
      <formula>J83=1</formula>
    </cfRule>
    <cfRule type="expression" dxfId="50" priority="94">
      <formula>J83=-1</formula>
    </cfRule>
  </conditionalFormatting>
  <conditionalFormatting sqref="J90:L97">
    <cfRule type="iconSet" priority="90">
      <iconSet iconSet="3Arrows">
        <cfvo type="percent" val="0"/>
        <cfvo type="percent" val="0"/>
        <cfvo type="percent" val="1"/>
      </iconSet>
    </cfRule>
  </conditionalFormatting>
  <conditionalFormatting sqref="F90:H97">
    <cfRule type="iconSet" priority="88">
      <iconSet iconSet="3Arrows">
        <cfvo type="percent" val="0"/>
        <cfvo type="num" val="-0.05"/>
        <cfvo type="num" val="0.05"/>
      </iconSet>
    </cfRule>
  </conditionalFormatting>
  <conditionalFormatting sqref="B90">
    <cfRule type="expression" dxfId="49" priority="86">
      <formula>J90=1</formula>
    </cfRule>
    <cfRule type="expression" dxfId="48" priority="87">
      <formula>J90=-1</formula>
    </cfRule>
  </conditionalFormatting>
  <conditionalFormatting sqref="B91:B96">
    <cfRule type="expression" dxfId="47" priority="84">
      <formula>J91=1</formula>
    </cfRule>
    <cfRule type="expression" dxfId="46" priority="85">
      <formula>J91=-1</formula>
    </cfRule>
  </conditionalFormatting>
  <conditionalFormatting sqref="J98:L105">
    <cfRule type="iconSet" priority="81">
      <iconSet iconSet="3Arrows">
        <cfvo type="percent" val="0"/>
        <cfvo type="percent" val="0"/>
        <cfvo type="percent" val="1"/>
      </iconSet>
    </cfRule>
  </conditionalFormatting>
  <conditionalFormatting sqref="F98:H105">
    <cfRule type="iconSet" priority="79">
      <iconSet iconSet="3Arrows">
        <cfvo type="percent" val="0"/>
        <cfvo type="num" val="-0.05"/>
        <cfvo type="num" val="0.05"/>
      </iconSet>
    </cfRule>
  </conditionalFormatting>
  <conditionalFormatting sqref="B98">
    <cfRule type="expression" dxfId="45" priority="77">
      <formula>J98=1</formula>
    </cfRule>
    <cfRule type="expression" dxfId="44" priority="78">
      <formula>J98=-1</formula>
    </cfRule>
  </conditionalFormatting>
  <conditionalFormatting sqref="B99:B104">
    <cfRule type="expression" dxfId="43" priority="75">
      <formula>J99=1</formula>
    </cfRule>
    <cfRule type="expression" dxfId="42" priority="76">
      <formula>J99=-1</formula>
    </cfRule>
  </conditionalFormatting>
  <conditionalFormatting sqref="B105">
    <cfRule type="expression" dxfId="41" priority="71">
      <formula>J105=1</formula>
    </cfRule>
    <cfRule type="expression" dxfId="40" priority="72">
      <formula>J105=-1</formula>
    </cfRule>
  </conditionalFormatting>
  <conditionalFormatting sqref="B89">
    <cfRule type="expression" dxfId="39" priority="69">
      <formula>J89=1</formula>
    </cfRule>
    <cfRule type="expression" dxfId="38" priority="70">
      <formula>J89=-1</formula>
    </cfRule>
  </conditionalFormatting>
  <conditionalFormatting sqref="B81">
    <cfRule type="expression" dxfId="37" priority="67">
      <formula>J81=1</formula>
    </cfRule>
    <cfRule type="expression" dxfId="36" priority="68">
      <formula>J81=-1</formula>
    </cfRule>
  </conditionalFormatting>
  <conditionalFormatting sqref="J106:L113">
    <cfRule type="iconSet" priority="66">
      <iconSet iconSet="3Arrows">
        <cfvo type="percent" val="0"/>
        <cfvo type="percent" val="0"/>
        <cfvo type="percent" val="1"/>
      </iconSet>
    </cfRule>
  </conditionalFormatting>
  <conditionalFormatting sqref="F106:H113">
    <cfRule type="iconSet" priority="64">
      <iconSet iconSet="3Arrows">
        <cfvo type="percent" val="0"/>
        <cfvo type="num" val="-0.05"/>
        <cfvo type="num" val="0.05"/>
      </iconSet>
    </cfRule>
  </conditionalFormatting>
  <conditionalFormatting sqref="B106">
    <cfRule type="expression" dxfId="35" priority="62">
      <formula>J106=1</formula>
    </cfRule>
    <cfRule type="expression" dxfId="34" priority="63">
      <formula>J106=-1</formula>
    </cfRule>
  </conditionalFormatting>
  <conditionalFormatting sqref="B107:B112">
    <cfRule type="expression" dxfId="33" priority="60">
      <formula>J107=1</formula>
    </cfRule>
    <cfRule type="expression" dxfId="32" priority="61">
      <formula>J107=-1</formula>
    </cfRule>
  </conditionalFormatting>
  <conditionalFormatting sqref="B113">
    <cfRule type="expression" dxfId="31" priority="56">
      <formula>J113=1</formula>
    </cfRule>
    <cfRule type="expression" dxfId="30" priority="57">
      <formula>J113=-1</formula>
    </cfRule>
  </conditionalFormatting>
  <conditionalFormatting sqref="J114:L121">
    <cfRule type="iconSet" priority="55">
      <iconSet iconSet="3Arrows">
        <cfvo type="percent" val="0"/>
        <cfvo type="percent" val="0"/>
        <cfvo type="percent" val="1"/>
      </iconSet>
    </cfRule>
  </conditionalFormatting>
  <conditionalFormatting sqref="F114:H121">
    <cfRule type="iconSet" priority="53">
      <iconSet iconSet="3Arrows">
        <cfvo type="percent" val="0"/>
        <cfvo type="num" val="-0.05"/>
        <cfvo type="num" val="0.05"/>
      </iconSet>
    </cfRule>
  </conditionalFormatting>
  <conditionalFormatting sqref="B114">
    <cfRule type="expression" dxfId="29" priority="51">
      <formula>J114=1</formula>
    </cfRule>
    <cfRule type="expression" dxfId="28" priority="52">
      <formula>J114=-1</formula>
    </cfRule>
  </conditionalFormatting>
  <conditionalFormatting sqref="B115:B120">
    <cfRule type="expression" dxfId="27" priority="49">
      <formula>J115=1</formula>
    </cfRule>
    <cfRule type="expression" dxfId="26" priority="50">
      <formula>J115=-1</formula>
    </cfRule>
  </conditionalFormatting>
  <conditionalFormatting sqref="B121">
    <cfRule type="expression" dxfId="25" priority="45">
      <formula>J121=1</formula>
    </cfRule>
    <cfRule type="expression" dxfId="24" priority="46">
      <formula>J121=-1</formula>
    </cfRule>
  </conditionalFormatting>
  <conditionalFormatting sqref="J122:L129">
    <cfRule type="iconSet" priority="44">
      <iconSet iconSet="3Arrows">
        <cfvo type="percent" val="0"/>
        <cfvo type="percent" val="0"/>
        <cfvo type="percent" val="1"/>
      </iconSet>
    </cfRule>
  </conditionalFormatting>
  <conditionalFormatting sqref="F122:H129">
    <cfRule type="iconSet" priority="42">
      <iconSet iconSet="3Arrows">
        <cfvo type="percent" val="0"/>
        <cfvo type="num" val="-0.05"/>
        <cfvo type="num" val="0.05"/>
      </iconSet>
    </cfRule>
  </conditionalFormatting>
  <conditionalFormatting sqref="B122">
    <cfRule type="expression" dxfId="23" priority="40">
      <formula>J122=1</formula>
    </cfRule>
    <cfRule type="expression" dxfId="22" priority="41">
      <formula>J122=-1</formula>
    </cfRule>
  </conditionalFormatting>
  <conditionalFormatting sqref="B123:B128">
    <cfRule type="expression" dxfId="21" priority="38">
      <formula>J123=1</formula>
    </cfRule>
    <cfRule type="expression" dxfId="20" priority="39">
      <formula>J123=-1</formula>
    </cfRule>
  </conditionalFormatting>
  <conditionalFormatting sqref="B129">
    <cfRule type="expression" dxfId="19" priority="34">
      <formula>J129=1</formula>
    </cfRule>
    <cfRule type="expression" dxfId="18" priority="35">
      <formula>J129=-1</formula>
    </cfRule>
  </conditionalFormatting>
  <conditionalFormatting sqref="J130:L137">
    <cfRule type="iconSet" priority="33">
      <iconSet iconSet="3Arrows">
        <cfvo type="percent" val="0"/>
        <cfvo type="percent" val="0"/>
        <cfvo type="percent" val="1"/>
      </iconSet>
    </cfRule>
  </conditionalFormatting>
  <conditionalFormatting sqref="F130:H137">
    <cfRule type="iconSet" priority="31">
      <iconSet iconSet="3Arrows">
        <cfvo type="percent" val="0"/>
        <cfvo type="num" val="-0.05"/>
        <cfvo type="num" val="0.05"/>
      </iconSet>
    </cfRule>
  </conditionalFormatting>
  <conditionalFormatting sqref="B130">
    <cfRule type="expression" dxfId="17" priority="29">
      <formula>J130=1</formula>
    </cfRule>
    <cfRule type="expression" dxfId="16" priority="30">
      <formula>J130=-1</formula>
    </cfRule>
  </conditionalFormatting>
  <conditionalFormatting sqref="B131:B136">
    <cfRule type="expression" dxfId="15" priority="27">
      <formula>J131=1</formula>
    </cfRule>
    <cfRule type="expression" dxfId="14" priority="28">
      <formula>J131=-1</formula>
    </cfRule>
  </conditionalFormatting>
  <conditionalFormatting sqref="B137">
    <cfRule type="expression" dxfId="13" priority="23">
      <formula>J137=1</formula>
    </cfRule>
    <cfRule type="expression" dxfId="12" priority="24">
      <formula>J137=-1</formula>
    </cfRule>
  </conditionalFormatting>
  <conditionalFormatting sqref="J138:L145">
    <cfRule type="iconSet" priority="22">
      <iconSet iconSet="3Arrows">
        <cfvo type="percent" val="0"/>
        <cfvo type="percent" val="0"/>
        <cfvo type="percent" val="1"/>
      </iconSet>
    </cfRule>
  </conditionalFormatting>
  <conditionalFormatting sqref="F138:H145">
    <cfRule type="iconSet" priority="20">
      <iconSet iconSet="3Arrows">
        <cfvo type="percent" val="0"/>
        <cfvo type="num" val="-0.05"/>
        <cfvo type="num" val="0.05"/>
      </iconSet>
    </cfRule>
  </conditionalFormatting>
  <conditionalFormatting sqref="B138">
    <cfRule type="expression" dxfId="11" priority="18">
      <formula>J138=1</formula>
    </cfRule>
    <cfRule type="expression" dxfId="10" priority="19">
      <formula>J138=-1</formula>
    </cfRule>
  </conditionalFormatting>
  <conditionalFormatting sqref="B139:B144">
    <cfRule type="expression" dxfId="9" priority="16">
      <formula>J139=1</formula>
    </cfRule>
    <cfRule type="expression" dxfId="8" priority="17">
      <formula>J139=-1</formula>
    </cfRule>
  </conditionalFormatting>
  <conditionalFormatting sqref="B145">
    <cfRule type="expression" dxfId="7" priority="12">
      <formula>J145=1</formula>
    </cfRule>
    <cfRule type="expression" dxfId="6" priority="13">
      <formula>J145=-1</formula>
    </cfRule>
  </conditionalFormatting>
  <conditionalFormatting sqref="J146:L153">
    <cfRule type="iconSet" priority="11">
      <iconSet iconSet="3Arrows">
        <cfvo type="percent" val="0"/>
        <cfvo type="percent" val="0"/>
        <cfvo type="percent" val="1"/>
      </iconSet>
    </cfRule>
  </conditionalFormatting>
  <conditionalFormatting sqref="F146:H153">
    <cfRule type="iconSet" priority="9">
      <iconSet iconSet="3Arrows">
        <cfvo type="percent" val="0"/>
        <cfvo type="num" val="-0.05"/>
        <cfvo type="num" val="0.05"/>
      </iconSet>
    </cfRule>
  </conditionalFormatting>
  <conditionalFormatting sqref="B146">
    <cfRule type="expression" dxfId="5" priority="7">
      <formula>J146=1</formula>
    </cfRule>
    <cfRule type="expression" dxfId="4" priority="8">
      <formula>J146=-1</formula>
    </cfRule>
  </conditionalFormatting>
  <conditionalFormatting sqref="B147:B152">
    <cfRule type="expression" dxfId="3" priority="5">
      <formula>J147=1</formula>
    </cfRule>
    <cfRule type="expression" dxfId="2" priority="6">
      <formula>J147=-1</formula>
    </cfRule>
  </conditionalFormatting>
  <conditionalFormatting sqref="B153">
    <cfRule type="expression" dxfId="1" priority="1">
      <formula>J153=1</formula>
    </cfRule>
    <cfRule type="expression" dxfId="0" priority="2">
      <formula>J153=-1</formula>
    </cfRule>
  </conditionalFormatting>
  <dataValidations count="1">
    <dataValidation type="list" allowBlank="1" showInputMessage="1" showErrorMessage="1" sqref="B98:B104 B90:B96 B4:B80 B82:B88 B106:B112 B114:B120 B122:B128 B130:B136 B138:B144 B146:B152" xr:uid="{192F7734-A44F-4893-9064-A465EA130D6B}">
      <formula1>Валюта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85" id="{D9FA242E-7A79-43BE-B50D-E5B36FFD4C7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J4:L10</xm:sqref>
        </x14:conditionalFormatting>
        <x14:conditionalFormatting xmlns:xm="http://schemas.microsoft.com/office/excel/2006/main">
          <x14:cfRule type="iconSet" priority="183" id="{F628E03B-4F75-4A6D-9951-0A16967570F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J11:L24</xm:sqref>
        </x14:conditionalFormatting>
        <x14:conditionalFormatting xmlns:xm="http://schemas.microsoft.com/office/excel/2006/main">
          <x14:cfRule type="iconSet" priority="173" id="{0200F711-C827-4B5C-94D0-015589E0C61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K24:L24</xm:sqref>
        </x14:conditionalFormatting>
        <x14:conditionalFormatting xmlns:xm="http://schemas.microsoft.com/office/excel/2006/main">
          <x14:cfRule type="iconSet" priority="172" id="{2B0B8790-0F5B-49EA-96E9-2494728229D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K18:L23</xm:sqref>
        </x14:conditionalFormatting>
        <x14:conditionalFormatting xmlns:xm="http://schemas.microsoft.com/office/excel/2006/main">
          <x14:cfRule type="iconSet" priority="170" id="{56C6B067-39D4-4A24-80FC-F2F7041C2B6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J25:L31</xm:sqref>
        </x14:conditionalFormatting>
        <x14:conditionalFormatting xmlns:xm="http://schemas.microsoft.com/office/excel/2006/main">
          <x14:cfRule type="iconSet" priority="164" id="{5DFCDFF2-8092-407B-964F-530E175839A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K31:L31</xm:sqref>
        </x14:conditionalFormatting>
        <x14:conditionalFormatting xmlns:xm="http://schemas.microsoft.com/office/excel/2006/main">
          <x14:cfRule type="iconSet" priority="163" id="{1C70D7AE-5CB6-43A1-8119-F320E99C43C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K25:L30</xm:sqref>
        </x14:conditionalFormatting>
        <x14:conditionalFormatting xmlns:xm="http://schemas.microsoft.com/office/excel/2006/main">
          <x14:cfRule type="iconSet" priority="161" id="{7CB3D456-9320-43F9-9846-8ABBE63F340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J32:L38</xm:sqref>
        </x14:conditionalFormatting>
        <x14:conditionalFormatting xmlns:xm="http://schemas.microsoft.com/office/excel/2006/main">
          <x14:cfRule type="iconSet" priority="155" id="{A213F3BD-7F54-471D-8F47-D6683E67C90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K38:L38</xm:sqref>
        </x14:conditionalFormatting>
        <x14:conditionalFormatting xmlns:xm="http://schemas.microsoft.com/office/excel/2006/main">
          <x14:cfRule type="iconSet" priority="154" id="{7380AB8E-2EC5-4176-BFB8-742E15162C2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K32:L37</xm:sqref>
        </x14:conditionalFormatting>
        <x14:conditionalFormatting xmlns:xm="http://schemas.microsoft.com/office/excel/2006/main">
          <x14:cfRule type="iconSet" priority="152" id="{268E4A8E-2A39-495B-A256-FC01504630D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J39:L45</xm:sqref>
        </x14:conditionalFormatting>
        <x14:conditionalFormatting xmlns:xm="http://schemas.microsoft.com/office/excel/2006/main">
          <x14:cfRule type="iconSet" priority="146" id="{046B34D5-5B0D-4DE2-87D8-6737EAB456B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K45:L45</xm:sqref>
        </x14:conditionalFormatting>
        <x14:conditionalFormatting xmlns:xm="http://schemas.microsoft.com/office/excel/2006/main">
          <x14:cfRule type="iconSet" priority="145" id="{96DEA920-4CA9-41E1-BBC6-23A436E88B2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K39:L44</xm:sqref>
        </x14:conditionalFormatting>
        <x14:conditionalFormatting xmlns:xm="http://schemas.microsoft.com/office/excel/2006/main">
          <x14:cfRule type="iconSet" priority="143" id="{0EB688D1-CC46-4564-822E-9AE18B2F8EB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J46:L52</xm:sqref>
        </x14:conditionalFormatting>
        <x14:conditionalFormatting xmlns:xm="http://schemas.microsoft.com/office/excel/2006/main">
          <x14:cfRule type="iconSet" priority="137" id="{EA1B52E0-FBBA-45DE-B373-8CDED70E20A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K52:L52</xm:sqref>
        </x14:conditionalFormatting>
        <x14:conditionalFormatting xmlns:xm="http://schemas.microsoft.com/office/excel/2006/main">
          <x14:cfRule type="iconSet" priority="136" id="{89B0AC97-13DE-417D-B979-AB088D7038E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K46:L51</xm:sqref>
        </x14:conditionalFormatting>
        <x14:conditionalFormatting xmlns:xm="http://schemas.microsoft.com/office/excel/2006/main">
          <x14:cfRule type="iconSet" priority="134" id="{8CD9E180-7107-41A1-85D4-364D69B1E63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J53:L59</xm:sqref>
        </x14:conditionalFormatting>
        <x14:conditionalFormatting xmlns:xm="http://schemas.microsoft.com/office/excel/2006/main">
          <x14:cfRule type="iconSet" priority="128" id="{24943055-3461-44A6-A702-8C16E83E627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K59:L59</xm:sqref>
        </x14:conditionalFormatting>
        <x14:conditionalFormatting xmlns:xm="http://schemas.microsoft.com/office/excel/2006/main">
          <x14:cfRule type="iconSet" priority="127" id="{46BA0959-BAC4-4440-9CE9-6990FFBF640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K53:L58</xm:sqref>
        </x14:conditionalFormatting>
        <x14:conditionalFormatting xmlns:xm="http://schemas.microsoft.com/office/excel/2006/main">
          <x14:cfRule type="iconSet" priority="125" id="{4523C45E-4AE5-44D0-A9BD-EAF45C625A3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J60:L66</xm:sqref>
        </x14:conditionalFormatting>
        <x14:conditionalFormatting xmlns:xm="http://schemas.microsoft.com/office/excel/2006/main">
          <x14:cfRule type="iconSet" priority="119" id="{7CA06E5B-D9D3-46E6-ADA6-3BBEC176069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K66:L66</xm:sqref>
        </x14:conditionalFormatting>
        <x14:conditionalFormatting xmlns:xm="http://schemas.microsoft.com/office/excel/2006/main">
          <x14:cfRule type="iconSet" priority="118" id="{B21CF828-F595-409E-B60C-7BE636E67E8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K60:L65</xm:sqref>
        </x14:conditionalFormatting>
        <x14:conditionalFormatting xmlns:xm="http://schemas.microsoft.com/office/excel/2006/main">
          <x14:cfRule type="iconSet" priority="116" id="{48EB9DD9-8B13-4C51-9883-F40714C2FEA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J67:L73</xm:sqref>
        </x14:conditionalFormatting>
        <x14:conditionalFormatting xmlns:xm="http://schemas.microsoft.com/office/excel/2006/main">
          <x14:cfRule type="iconSet" priority="110" id="{C8CAF4A2-6FC6-4058-AB2D-36BFB7B0173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K73:L73</xm:sqref>
        </x14:conditionalFormatting>
        <x14:conditionalFormatting xmlns:xm="http://schemas.microsoft.com/office/excel/2006/main">
          <x14:cfRule type="iconSet" priority="109" id="{0589B439-0558-427C-A830-7D241466173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K67:L72</xm:sqref>
        </x14:conditionalFormatting>
        <x14:conditionalFormatting xmlns:xm="http://schemas.microsoft.com/office/excel/2006/main">
          <x14:cfRule type="iconSet" priority="107" id="{B8E471EB-1658-445E-9B1F-498345417CC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J74:L81</xm:sqref>
        </x14:conditionalFormatting>
        <x14:conditionalFormatting xmlns:xm="http://schemas.microsoft.com/office/excel/2006/main">
          <x14:cfRule type="iconSet" priority="101" id="{EEA70A68-0D46-44F0-8431-9775ED1607D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K80:L81</xm:sqref>
        </x14:conditionalFormatting>
        <x14:conditionalFormatting xmlns:xm="http://schemas.microsoft.com/office/excel/2006/main">
          <x14:cfRule type="iconSet" priority="100" id="{3F540927-E7B4-4CBE-A138-5AB507BF229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K74:L79</xm:sqref>
        </x14:conditionalFormatting>
        <x14:conditionalFormatting xmlns:xm="http://schemas.microsoft.com/office/excel/2006/main">
          <x14:cfRule type="iconSet" priority="98" id="{5C876A6D-F8A2-425C-BAAB-351F2538A64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J82:L89</xm:sqref>
        </x14:conditionalFormatting>
        <x14:conditionalFormatting xmlns:xm="http://schemas.microsoft.com/office/excel/2006/main">
          <x14:cfRule type="iconSet" priority="92" id="{4FC50FFC-9B1B-4F53-B239-9382C0449BD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K88:L89</xm:sqref>
        </x14:conditionalFormatting>
        <x14:conditionalFormatting xmlns:xm="http://schemas.microsoft.com/office/excel/2006/main">
          <x14:cfRule type="iconSet" priority="91" id="{AF677B80-5020-4383-B605-C2DC23D46A5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K82:L87</xm:sqref>
        </x14:conditionalFormatting>
        <x14:conditionalFormatting xmlns:xm="http://schemas.microsoft.com/office/excel/2006/main">
          <x14:cfRule type="iconSet" priority="89" id="{F3F2E2C3-CAA9-4B0F-8F44-28F66EED9C8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J90:L97</xm:sqref>
        </x14:conditionalFormatting>
        <x14:conditionalFormatting xmlns:xm="http://schemas.microsoft.com/office/excel/2006/main">
          <x14:cfRule type="iconSet" priority="83" id="{C1CA4BEE-CB35-4F20-90F8-D7323E9E2AD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K96:L97</xm:sqref>
        </x14:conditionalFormatting>
        <x14:conditionalFormatting xmlns:xm="http://schemas.microsoft.com/office/excel/2006/main">
          <x14:cfRule type="iconSet" priority="82" id="{F69ADC0C-72A3-4072-A274-A7FDCBD1AF1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K90:L95</xm:sqref>
        </x14:conditionalFormatting>
        <x14:conditionalFormatting xmlns:xm="http://schemas.microsoft.com/office/excel/2006/main">
          <x14:cfRule type="iconSet" priority="80" id="{63F38662-9598-4409-B536-E3B4B1A1E27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J98:L105</xm:sqref>
        </x14:conditionalFormatting>
        <x14:conditionalFormatting xmlns:xm="http://schemas.microsoft.com/office/excel/2006/main">
          <x14:cfRule type="iconSet" priority="74" id="{0809B907-7130-44E1-9C40-3319EEF5287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K104:L105</xm:sqref>
        </x14:conditionalFormatting>
        <x14:conditionalFormatting xmlns:xm="http://schemas.microsoft.com/office/excel/2006/main">
          <x14:cfRule type="iconSet" priority="73" id="{43CD231E-D09C-46E5-9905-48C44662E1E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K98:L103</xm:sqref>
        </x14:conditionalFormatting>
        <x14:conditionalFormatting xmlns:xm="http://schemas.microsoft.com/office/excel/2006/main">
          <x14:cfRule type="iconSet" priority="65" id="{04674905-AD87-4142-9E84-38DFECD4DA8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J106:L113</xm:sqref>
        </x14:conditionalFormatting>
        <x14:conditionalFormatting xmlns:xm="http://schemas.microsoft.com/office/excel/2006/main">
          <x14:cfRule type="iconSet" priority="59" id="{F7E06906-2A79-4C00-BEA4-F4E445CD2D7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K112:L113</xm:sqref>
        </x14:conditionalFormatting>
        <x14:conditionalFormatting xmlns:xm="http://schemas.microsoft.com/office/excel/2006/main">
          <x14:cfRule type="iconSet" priority="58" id="{4E5C6D33-A2FD-4100-A00A-AE77280B47B5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K106:L111</xm:sqref>
        </x14:conditionalFormatting>
        <x14:conditionalFormatting xmlns:xm="http://schemas.microsoft.com/office/excel/2006/main">
          <x14:cfRule type="iconSet" priority="54" id="{76FDC77A-D944-4E73-B285-75D8C0D80BF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J114:L121</xm:sqref>
        </x14:conditionalFormatting>
        <x14:conditionalFormatting xmlns:xm="http://schemas.microsoft.com/office/excel/2006/main">
          <x14:cfRule type="iconSet" priority="48" id="{056F8353-4EC2-43B2-AEAB-CE7B1E32D3B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K120:L121</xm:sqref>
        </x14:conditionalFormatting>
        <x14:conditionalFormatting xmlns:xm="http://schemas.microsoft.com/office/excel/2006/main">
          <x14:cfRule type="iconSet" priority="47" id="{BC374FF1-8159-41E0-9B7D-F2742E50FA9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K114:L119</xm:sqref>
        </x14:conditionalFormatting>
        <x14:conditionalFormatting xmlns:xm="http://schemas.microsoft.com/office/excel/2006/main">
          <x14:cfRule type="iconSet" priority="43" id="{98FEDF54-005F-4EC1-8C2B-7E4802A208E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J122:L129</xm:sqref>
        </x14:conditionalFormatting>
        <x14:conditionalFormatting xmlns:xm="http://schemas.microsoft.com/office/excel/2006/main">
          <x14:cfRule type="iconSet" priority="37" id="{BAA7EB21-5288-4B54-8199-32A741A33EC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K128:L129</xm:sqref>
        </x14:conditionalFormatting>
        <x14:conditionalFormatting xmlns:xm="http://schemas.microsoft.com/office/excel/2006/main">
          <x14:cfRule type="iconSet" priority="36" id="{97BAC4AF-3ED6-4CE3-9DE5-E0EF866A3C5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K122:L127</xm:sqref>
        </x14:conditionalFormatting>
        <x14:conditionalFormatting xmlns:xm="http://schemas.microsoft.com/office/excel/2006/main">
          <x14:cfRule type="iconSet" priority="32" id="{BA46B7E4-1DF9-4AB8-A5B3-4E36902AD94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J130:L137</xm:sqref>
        </x14:conditionalFormatting>
        <x14:conditionalFormatting xmlns:xm="http://schemas.microsoft.com/office/excel/2006/main">
          <x14:cfRule type="iconSet" priority="26" id="{0A9B8D7D-AB49-4B8B-BBF2-853F4E78847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K136:L137</xm:sqref>
        </x14:conditionalFormatting>
        <x14:conditionalFormatting xmlns:xm="http://schemas.microsoft.com/office/excel/2006/main">
          <x14:cfRule type="iconSet" priority="25" id="{20A26A61-5C1C-4826-A385-FDF87D12F41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K130:L135</xm:sqref>
        </x14:conditionalFormatting>
        <x14:conditionalFormatting xmlns:xm="http://schemas.microsoft.com/office/excel/2006/main">
          <x14:cfRule type="iconSet" priority="21" id="{C8ECA96C-4FC2-4A89-9AE6-218D6538931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J138:L145</xm:sqref>
        </x14:conditionalFormatting>
        <x14:conditionalFormatting xmlns:xm="http://schemas.microsoft.com/office/excel/2006/main">
          <x14:cfRule type="iconSet" priority="15" id="{80BEC77B-9166-4ACF-9165-9159F488680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K144:L145</xm:sqref>
        </x14:conditionalFormatting>
        <x14:conditionalFormatting xmlns:xm="http://schemas.microsoft.com/office/excel/2006/main">
          <x14:cfRule type="iconSet" priority="14" id="{0DC28DC5-F866-4322-9BF2-71A02055124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K138:L143</xm:sqref>
        </x14:conditionalFormatting>
        <x14:conditionalFormatting xmlns:xm="http://schemas.microsoft.com/office/excel/2006/main">
          <x14:cfRule type="iconSet" priority="10" id="{D5FBB7A3-597F-477A-B767-52B349304F2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J146:L153</xm:sqref>
        </x14:conditionalFormatting>
        <x14:conditionalFormatting xmlns:xm="http://schemas.microsoft.com/office/excel/2006/main">
          <x14:cfRule type="iconSet" priority="4" id="{E74606DB-8C51-4FB2-9759-11EA26C7CD5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K152:L153</xm:sqref>
        </x14:conditionalFormatting>
        <x14:conditionalFormatting xmlns:xm="http://schemas.microsoft.com/office/excel/2006/main">
          <x14:cfRule type="iconSet" priority="3" id="{8028292C-2D0E-46A9-B32C-FF8CB4AA888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K146:L151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ryzhuk</dc:creator>
  <cp:lastModifiedBy>ryzhuk</cp:lastModifiedBy>
  <dcterms:created xsi:type="dcterms:W3CDTF">2018-08-20T06:31:37Z</dcterms:created>
  <dcterms:modified xsi:type="dcterms:W3CDTF">2018-08-20T06:32:07Z</dcterms:modified>
</cp:coreProperties>
</file>