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filterPrivacy="1" codeName="ЭтаКнига" defaultThemeVersion="124226"/>
  <workbookProtection lockStructure="1"/>
  <bookViews>
    <workbookView xWindow="3540" yWindow="705" windowWidth="15120" windowHeight="8010"/>
  </bookViews>
  <sheets>
    <sheet name="Маржа" sheetId="2" r:id="rId1"/>
    <sheet name="BZ" sheetId="4" state="hidden" r:id="rId2"/>
    <sheet name="CL" sheetId="5" state="hidden" r:id="rId3"/>
    <sheet name="Золото" sheetId="3" state="hidden" r:id="rId4"/>
  </sheets>
  <definedNames>
    <definedName name="brent_crude_oil_last_day_performance_bonds.html_sortField_exchange_sortAsc_true_clearingCode_BZ_sector_CRUDE_OIL_exchange_NYM_pageNumber_1" localSheetId="1">BZ!$A$1:$J$316</definedName>
    <definedName name="canadian_dollar_performance_bonds.html_pageNumber_1_sortField_exchange_sortAsc_true_exchange_CME" localSheetId="0">Маржа!$A$1:$J$791</definedName>
    <definedName name="gold_performance_bonds.html?foi_O_optionProductId_192_pageNumber_1_sortField_exchange_sortAsc_true_clearingCode_GC_sector_METALS_exchange_CMX" localSheetId="3">Золото!$A$1:$J$281</definedName>
    <definedName name="light_sweet_crude_performance_bonds.html_sortField_exchange_sortAsc_true_clearingCode_CL_sector_CRUDE_OIL_exchange_NYM_pageNumber_1" localSheetId="2">CL!$A$1:$J$312</definedName>
  </definedNames>
  <calcPr calcId="162913"/>
</workbook>
</file>

<file path=xl/calcChain.xml><?xml version="1.0" encoding="utf-8"?>
<calcChain xmlns="http://schemas.openxmlformats.org/spreadsheetml/2006/main">
  <c r="P209" i="5" l="1"/>
  <c r="Q209" i="5" s="1"/>
  <c r="S42" i="2" s="1"/>
  <c r="T42" i="2" s="1"/>
  <c r="V42" i="2" s="1"/>
  <c r="P208" i="4"/>
  <c r="Q208" i="4" s="1"/>
  <c r="S41" i="2" s="1"/>
  <c r="T41" i="2" s="1"/>
  <c r="V41" i="2" s="1"/>
  <c r="W42" i="2" l="1"/>
  <c r="Y42" i="2" s="1"/>
  <c r="W41" i="2"/>
  <c r="Y41" i="2" s="1"/>
  <c r="S11" i="2"/>
  <c r="R222" i="3" l="1"/>
  <c r="S222" i="3" s="1"/>
  <c r="S40" i="2" s="1"/>
  <c r="S28" i="2" l="1"/>
  <c r="S21" i="2"/>
  <c r="S19" i="2"/>
  <c r="T19" i="2" s="1"/>
  <c r="S18" i="2"/>
  <c r="S17" i="2"/>
  <c r="S15" i="2"/>
  <c r="S14" i="2"/>
  <c r="S7" i="2" l="1"/>
  <c r="T7" i="2" s="1"/>
  <c r="V7" i="2" s="1"/>
  <c r="W7" i="2" s="1"/>
  <c r="S39" i="2"/>
  <c r="T39" i="2" s="1"/>
  <c r="V39" i="2" s="1"/>
  <c r="W39" i="2" s="1"/>
  <c r="S38" i="2"/>
  <c r="T38" i="2" s="1"/>
  <c r="V38" i="2" s="1"/>
  <c r="W38" i="2" s="1"/>
  <c r="S37" i="2"/>
  <c r="T37" i="2" s="1"/>
  <c r="V37" i="2" s="1"/>
  <c r="W37" i="2" s="1"/>
  <c r="S36" i="2"/>
  <c r="T36" i="2" s="1"/>
  <c r="V36" i="2" s="1"/>
  <c r="W36" i="2" s="1"/>
  <c r="S35" i="2"/>
  <c r="T35" i="2" s="1"/>
  <c r="V35" i="2" s="1"/>
  <c r="W35" i="2" s="1"/>
  <c r="S34" i="2"/>
  <c r="T34" i="2" s="1"/>
  <c r="V34" i="2" s="1"/>
  <c r="W34" i="2" s="1"/>
  <c r="S33" i="2"/>
  <c r="T33" i="2" s="1"/>
  <c r="V33" i="2" s="1"/>
  <c r="W33" i="2" s="1"/>
  <c r="S32" i="2"/>
  <c r="T32" i="2" s="1"/>
  <c r="V32" i="2" s="1"/>
  <c r="W32" i="2" s="1"/>
  <c r="S31" i="2"/>
  <c r="T31" i="2" s="1"/>
  <c r="V31" i="2" s="1"/>
  <c r="W31" i="2" s="1"/>
  <c r="S30" i="2"/>
  <c r="T30" i="2" s="1"/>
  <c r="V30" i="2" s="1"/>
  <c r="W30" i="2" s="1"/>
  <c r="S29" i="2"/>
  <c r="T29" i="2" s="1"/>
  <c r="V29" i="2" s="1"/>
  <c r="W29" i="2" s="1"/>
  <c r="S27" i="2"/>
  <c r="T27" i="2" s="1"/>
  <c r="V27" i="2" s="1"/>
  <c r="W27" i="2" s="1"/>
  <c r="S26" i="2"/>
  <c r="T26" i="2" s="1"/>
  <c r="V26" i="2" s="1"/>
  <c r="W26" i="2" s="1"/>
  <c r="S25" i="2"/>
  <c r="T25" i="2" s="1"/>
  <c r="V25" i="2" s="1"/>
  <c r="W25" i="2" s="1"/>
  <c r="S24" i="2"/>
  <c r="T24" i="2" s="1"/>
  <c r="V24" i="2" s="1"/>
  <c r="W24" i="2" s="1"/>
  <c r="S23" i="2"/>
  <c r="T23" i="2" s="1"/>
  <c r="V23" i="2" s="1"/>
  <c r="W23" i="2" s="1"/>
  <c r="S22" i="2"/>
  <c r="T22" i="2" s="1"/>
  <c r="V22" i="2" s="1"/>
  <c r="W22" i="2" s="1"/>
  <c r="S13" i="2"/>
  <c r="T13" i="2" s="1"/>
  <c r="V13" i="2" s="1"/>
  <c r="W13" i="2" s="1"/>
  <c r="S12" i="2"/>
  <c r="T11" i="2"/>
  <c r="V11" i="2" s="1"/>
  <c r="W11" i="2" s="1"/>
  <c r="S10" i="2"/>
  <c r="T10" i="2" s="1"/>
  <c r="V10" i="2" s="1"/>
  <c r="W10" i="2" s="1"/>
  <c r="S8" i="2"/>
  <c r="T8" i="2" s="1"/>
  <c r="V8" i="2" s="1"/>
  <c r="W8" i="2" s="1"/>
  <c r="S9" i="2"/>
  <c r="T9" i="2" s="1"/>
  <c r="V9" i="2" s="1"/>
  <c r="W9" i="2" s="1"/>
  <c r="S16" i="2"/>
  <c r="T16" i="2" s="1"/>
  <c r="V16" i="2" s="1"/>
  <c r="W16" i="2" s="1"/>
  <c r="S20" i="2"/>
  <c r="T20" i="2" s="1"/>
  <c r="V20" i="2" s="1"/>
  <c r="W20" i="2" s="1"/>
  <c r="S6" i="2"/>
  <c r="T6" i="2" s="1"/>
  <c r="V6" i="2" s="1"/>
  <c r="W6" i="2" s="1"/>
  <c r="T28" i="2"/>
  <c r="V28" i="2" s="1"/>
  <c r="W28" i="2" s="1"/>
  <c r="T21" i="2"/>
  <c r="V21" i="2" s="1"/>
  <c r="W21" i="2" s="1"/>
  <c r="V19" i="2"/>
  <c r="T18" i="2"/>
  <c r="V18" i="2" s="1"/>
  <c r="W18" i="2" s="1"/>
  <c r="T17" i="2"/>
  <c r="V17" i="2" s="1"/>
  <c r="W17" i="2" s="1"/>
  <c r="T15" i="2"/>
  <c r="V15" i="2" s="1"/>
  <c r="W15" i="2" s="1"/>
  <c r="T14" i="2"/>
  <c r="V14" i="2" s="1"/>
  <c r="W14" i="2" s="1"/>
  <c r="O1" i="2"/>
  <c r="P1" i="2" s="1"/>
  <c r="O2" i="2"/>
  <c r="P2" i="2" s="1"/>
  <c r="O3" i="2"/>
  <c r="P3" i="2" s="1"/>
  <c r="O4" i="2"/>
  <c r="P4" i="2" s="1"/>
  <c r="O5" i="2"/>
  <c r="P5" i="2" s="1"/>
  <c r="O6" i="2"/>
  <c r="P6" i="2" s="1"/>
  <c r="O7" i="2"/>
  <c r="P7" i="2" s="1"/>
  <c r="O8" i="2"/>
  <c r="P8" i="2" s="1"/>
  <c r="O9" i="2"/>
  <c r="P9" i="2" s="1"/>
  <c r="O10" i="2"/>
  <c r="P10" i="2" s="1"/>
  <c r="O11" i="2"/>
  <c r="P11" i="2" s="1"/>
  <c r="O12" i="2"/>
  <c r="P12" i="2" s="1"/>
  <c r="O13" i="2"/>
  <c r="P13" i="2" s="1"/>
  <c r="O14" i="2"/>
  <c r="P14" i="2" s="1"/>
  <c r="O15" i="2"/>
  <c r="P15" i="2" s="1"/>
  <c r="O16" i="2"/>
  <c r="P16" i="2" s="1"/>
  <c r="O17" i="2"/>
  <c r="P17" i="2" s="1"/>
  <c r="O18" i="2"/>
  <c r="P18" i="2" s="1"/>
  <c r="O19" i="2"/>
  <c r="P19" i="2" s="1"/>
  <c r="O20" i="2"/>
  <c r="P20" i="2" s="1"/>
  <c r="O21" i="2"/>
  <c r="P21" i="2" s="1"/>
  <c r="O22" i="2"/>
  <c r="P22" i="2" s="1"/>
  <c r="O23" i="2"/>
  <c r="P23" i="2" s="1"/>
  <c r="O24" i="2"/>
  <c r="P24" i="2" s="1"/>
  <c r="O25" i="2"/>
  <c r="P25" i="2" s="1"/>
  <c r="O26" i="2"/>
  <c r="P26" i="2" s="1"/>
  <c r="O27" i="2"/>
  <c r="P27" i="2" s="1"/>
  <c r="O28" i="2"/>
  <c r="P28" i="2" s="1"/>
  <c r="O29" i="2"/>
  <c r="P29" i="2" s="1"/>
  <c r="O30" i="2"/>
  <c r="P30" i="2" s="1"/>
  <c r="O31" i="2"/>
  <c r="P31" i="2" s="1"/>
  <c r="O32" i="2"/>
  <c r="P32" i="2" s="1"/>
  <c r="O33" i="2"/>
  <c r="P33" i="2" s="1"/>
  <c r="O34" i="2"/>
  <c r="P34" i="2" s="1"/>
  <c r="O35" i="2"/>
  <c r="P35" i="2" s="1"/>
  <c r="O36" i="2"/>
  <c r="P36" i="2" s="1"/>
  <c r="O37" i="2"/>
  <c r="P37" i="2" s="1"/>
  <c r="O38" i="2"/>
  <c r="P38" i="2" s="1"/>
  <c r="O39" i="2"/>
  <c r="P39" i="2" s="1"/>
  <c r="O40" i="2"/>
  <c r="P40" i="2" s="1"/>
  <c r="O41" i="2"/>
  <c r="P41" i="2" s="1"/>
  <c r="O42" i="2"/>
  <c r="P42" i="2" s="1"/>
  <c r="O43" i="2"/>
  <c r="P43" i="2" s="1"/>
  <c r="O44" i="2"/>
  <c r="P44" i="2" s="1"/>
  <c r="O45" i="2"/>
  <c r="P45" i="2" s="1"/>
  <c r="O46" i="2"/>
  <c r="P46" i="2" s="1"/>
  <c r="O47" i="2"/>
  <c r="P47" i="2" s="1"/>
  <c r="O48" i="2"/>
  <c r="P48" i="2" s="1"/>
  <c r="O49" i="2"/>
  <c r="P49" i="2" s="1"/>
  <c r="O50" i="2"/>
  <c r="P50" i="2" s="1"/>
  <c r="O51" i="2"/>
  <c r="P51" i="2" s="1"/>
  <c r="O52" i="2"/>
  <c r="P52" i="2" s="1"/>
  <c r="O53" i="2"/>
  <c r="P53" i="2" s="1"/>
  <c r="O54" i="2"/>
  <c r="P54" i="2" s="1"/>
  <c r="O55" i="2"/>
  <c r="P55" i="2" s="1"/>
  <c r="O56" i="2"/>
  <c r="P56" i="2" s="1"/>
  <c r="O57" i="2"/>
  <c r="P57" i="2" s="1"/>
  <c r="O58" i="2"/>
  <c r="P58" i="2" s="1"/>
  <c r="O59" i="2"/>
  <c r="P59" i="2" s="1"/>
  <c r="O60" i="2"/>
  <c r="P60" i="2" s="1"/>
  <c r="O61" i="2"/>
  <c r="P61" i="2" s="1"/>
  <c r="O62" i="2"/>
  <c r="P62" i="2" s="1"/>
  <c r="O63" i="2"/>
  <c r="P63" i="2" s="1"/>
  <c r="T12" i="2" l="1"/>
  <c r="V12" i="2" s="1"/>
  <c r="W12" i="2" s="1"/>
  <c r="Y12" i="2" s="1"/>
  <c r="Y6" i="2"/>
  <c r="Y39" i="2"/>
  <c r="Y38" i="2"/>
  <c r="Y37" i="2"/>
  <c r="Y36" i="2"/>
  <c r="Y35" i="2"/>
  <c r="Y34" i="2"/>
  <c r="Y33" i="2"/>
  <c r="Y32" i="2"/>
  <c r="Y30" i="2"/>
  <c r="Y29" i="2"/>
  <c r="Y28" i="2"/>
  <c r="Y27" i="2"/>
  <c r="Y26" i="2"/>
  <c r="Y25" i="2"/>
  <c r="Y24" i="2"/>
  <c r="Y23" i="2"/>
  <c r="Y22" i="2"/>
  <c r="Y21" i="2"/>
  <c r="Y20" i="2"/>
  <c r="Y18" i="2"/>
  <c r="Y17" i="2"/>
  <c r="Y16" i="2"/>
  <c r="Y15" i="2"/>
  <c r="Y14" i="2"/>
  <c r="Y13" i="2"/>
  <c r="Y11" i="2"/>
  <c r="Y10" i="2"/>
  <c r="Y9" i="2"/>
  <c r="Y8" i="2"/>
  <c r="Y7" i="2"/>
  <c r="W19" i="2"/>
  <c r="Y19" i="2" s="1"/>
  <c r="T40" i="2" l="1"/>
  <c r="V40" i="2" s="1"/>
  <c r="W40" i="2" s="1"/>
  <c r="Y40" i="2" l="1"/>
  <c r="Y31" i="2"/>
</calcChain>
</file>

<file path=xl/connections.xml><?xml version="1.0" encoding="utf-8"?>
<connections xmlns="http://schemas.openxmlformats.org/spreadsheetml/2006/main">
  <connection id="1" name="Подключение" type="4" refreshedVersion="6" background="1" saveData="1">
    <webPr sourceData="1" parsePre="1" consecutive="1" xl2000="1" url="http://www.cmegroup.com/trading/fx/g10/canadian-dollar_performance_bonds.html#pageNumber=1&amp;sortField=exchange&amp;sortAsc=true&amp;exchange=CME"/>
  </connection>
  <connection id="2" name="Подключение1" type="4" refreshedVersion="6" background="1" saveData="1">
    <webPr sourceData="1" parsePre="1" consecutive="1" xl2000="1" url="http://www.cmegroup.com/trading/metals/precious/gold_performance_bonds.html?foi=O&amp;optionProductId=192#pageNumber=1&amp;sortField=exchange&amp;sortAsc=true&amp;clearingCode=GC&amp;sector=METALS&amp;exchange=CMX"/>
  </connection>
  <connection id="3" name="Подключение2" type="4" refreshedVersion="6" background="1" saveData="1">
    <webPr sourceData="1" parsePre="1" consecutive="1" xl2000="1" url="http://www.cmegroup.com/trading/energy/crude-oil/brent-crude-oil-last-day_performance_bonds.html#sortField=exchange&amp;sortAsc=true&amp;clearingCode=BZ&amp;sector=CRUDE+OIL&amp;exchange=NYM&amp;pageNumber=1"/>
  </connection>
  <connection id="4" name="Подключение3" type="4" refreshedVersion="6" background="1" saveData="1">
    <webPr sourceData="1" parsePre="1" consecutive="1" xl2000="1" url="http://www.cmegroup.com/trading/energy/crude-oil/light-sweet-crude_performance_bonds.html#sortField=exchange&amp;sortAsc=true&amp;clearingCode=CL&amp;sector=CRUDE+OIL&amp;exchange=NYM&amp;pageNumber=1"/>
  </connection>
</connections>
</file>

<file path=xl/sharedStrings.xml><?xml version="1.0" encoding="utf-8"?>
<sst xmlns="http://schemas.openxmlformats.org/spreadsheetml/2006/main" count="4704" uniqueCount="1103">
  <si>
    <t>AUDCAD</t>
  </si>
  <si>
    <t>AUDUSD</t>
  </si>
  <si>
    <t>AUDJPY</t>
  </si>
  <si>
    <t>AUDNZD</t>
  </si>
  <si>
    <t>GBPCHF</t>
  </si>
  <si>
    <t>GBPUSD</t>
  </si>
  <si>
    <t>BRLUSD</t>
  </si>
  <si>
    <t>GBPJPY</t>
  </si>
  <si>
    <t>CADUSD</t>
  </si>
  <si>
    <t>EURAUD</t>
  </si>
  <si>
    <t>EURCAD</t>
  </si>
  <si>
    <t>EURNOK</t>
  </si>
  <si>
    <t>USDCHN</t>
  </si>
  <si>
    <t>CADJPY</t>
  </si>
  <si>
    <t>CZKUSD</t>
  </si>
  <si>
    <t>EURUSD</t>
  </si>
  <si>
    <t>HUFUSD</t>
  </si>
  <si>
    <t>ILSUSD</t>
  </si>
  <si>
    <t>JPUUSD</t>
  </si>
  <si>
    <t>CZKEUR</t>
  </si>
  <si>
    <t>EURSEK</t>
  </si>
  <si>
    <t>MXNUSD</t>
  </si>
  <si>
    <t>NZDUSD</t>
  </si>
  <si>
    <t>PLNUSD</t>
  </si>
  <si>
    <t>HUFEUR</t>
  </si>
  <si>
    <t>EURCHF</t>
  </si>
  <si>
    <t>EURGBP</t>
  </si>
  <si>
    <t>RUBUSD</t>
  </si>
  <si>
    <t>EURJPY</t>
  </si>
  <si>
    <t>SEKUSD</t>
  </si>
  <si>
    <t>CHFJPY</t>
  </si>
  <si>
    <t>NOKUSD</t>
  </si>
  <si>
    <t>PLNEUR</t>
  </si>
  <si>
    <t>Инструмент</t>
  </si>
  <si>
    <t>Маржа</t>
  </si>
  <si>
    <t>Цена за пункт</t>
  </si>
  <si>
    <t>НКЗ</t>
  </si>
  <si>
    <t>Плюс 10 %</t>
  </si>
  <si>
    <t>GOLD</t>
  </si>
  <si>
    <t>CME Direct</t>
  </si>
  <si>
    <t>Subscription Center</t>
  </si>
  <si>
    <t>Trading</t>
  </si>
  <si>
    <t xml:space="preserve">All Products Home </t>
  </si>
  <si>
    <t>Agricultural</t>
  </si>
  <si>
    <t>Energy</t>
  </si>
  <si>
    <t>Equity Index</t>
  </si>
  <si>
    <t>FX</t>
  </si>
  <si>
    <t>Interest Rates</t>
  </si>
  <si>
    <t>Metals</t>
  </si>
  <si>
    <t>Options</t>
  </si>
  <si>
    <t>OTC</t>
  </si>
  <si>
    <t>Weather</t>
  </si>
  <si>
    <t>Real Estate</t>
  </si>
  <si>
    <t>CME Globex</t>
  </si>
  <si>
    <t>CME ClearPort</t>
  </si>
  <si>
    <t>Straight Through Processing (STP)</t>
  </si>
  <si>
    <t>Global Repository Services</t>
  </si>
  <si>
    <t>Co-Location Services</t>
  </si>
  <si>
    <t>Membership</t>
  </si>
  <si>
    <t>Tools &amp; Resources</t>
  </si>
  <si>
    <t>Read more</t>
  </si>
  <si>
    <t>Clearing</t>
  </si>
  <si>
    <t xml:space="preserve">Clearing Home </t>
  </si>
  <si>
    <t>Risk Management</t>
  </si>
  <si>
    <t>Financial &amp; Collateral Management</t>
  </si>
  <si>
    <t>Financial and Regulatory Surveillance</t>
  </si>
  <si>
    <t>Clearing Operations and Deliveries</t>
  </si>
  <si>
    <t>Performance Bonds / Margins</t>
  </si>
  <si>
    <t xml:space="preserve">Clearing Advisories </t>
  </si>
  <si>
    <t>Regulation</t>
  </si>
  <si>
    <t xml:space="preserve">Market Regulation Home </t>
  </si>
  <si>
    <t>Investigations</t>
  </si>
  <si>
    <t>Data Investigations</t>
  </si>
  <si>
    <t>Market Surveillance</t>
  </si>
  <si>
    <t>Enforcement</t>
  </si>
  <si>
    <t>Regulatory Outreach</t>
  </si>
  <si>
    <t xml:space="preserve">Related Information </t>
  </si>
  <si>
    <t>Rulebooks</t>
  </si>
  <si>
    <t>Rule Filings</t>
  </si>
  <si>
    <t>Disciplinary Notices</t>
  </si>
  <si>
    <t>Arbitration</t>
  </si>
  <si>
    <t>Position Limits</t>
  </si>
  <si>
    <t>Registrar's Advisories</t>
  </si>
  <si>
    <t>Market Regulation Advisory Notices View All MRANs</t>
  </si>
  <si>
    <t>Data</t>
  </si>
  <si>
    <t xml:space="preserve">Market Data Home </t>
  </si>
  <si>
    <t xml:space="preserve">Reports </t>
  </si>
  <si>
    <t>Settlements</t>
  </si>
  <si>
    <t>Volume &amp; Open Interest</t>
  </si>
  <si>
    <t>Daily Bulletin</t>
  </si>
  <si>
    <t>Registrar Reports</t>
  </si>
  <si>
    <t xml:space="preserve">Distributors </t>
  </si>
  <si>
    <t>New &amp; Existing Distributors</t>
  </si>
  <si>
    <t>Licensed Distributor List</t>
  </si>
  <si>
    <t xml:space="preserve">Intraday Data </t>
  </si>
  <si>
    <t>Delayed Quotes</t>
  </si>
  <si>
    <t>Block Trades</t>
  </si>
  <si>
    <t xml:space="preserve">Subscription Based Data </t>
  </si>
  <si>
    <t>MDP (Streaming)</t>
  </si>
  <si>
    <t>MDP (Streaming) Access our market data directly via our Market Data Platform</t>
  </si>
  <si>
    <t>E-Quotes</t>
  </si>
  <si>
    <t>E-Quotes Offering charting, analytics, real-time quotes and news on our products</t>
  </si>
  <si>
    <t>Education</t>
  </si>
  <si>
    <t xml:space="preserve">Education Home </t>
  </si>
  <si>
    <t>All Education Materials</t>
  </si>
  <si>
    <t>Event Calendar</t>
  </si>
  <si>
    <t>Podcasts</t>
  </si>
  <si>
    <t>About</t>
  </si>
  <si>
    <t xml:space="preserve">About Us Home </t>
  </si>
  <si>
    <t>Corporate Overview</t>
  </si>
  <si>
    <t>Center for Innovation</t>
  </si>
  <si>
    <t>Corporate Citizenship</t>
  </si>
  <si>
    <t>Careers</t>
  </si>
  <si>
    <t>Investor Relations</t>
  </si>
  <si>
    <t>Media Room</t>
  </si>
  <si>
    <t>News View All News</t>
  </si>
  <si>
    <t>Open Markets Visit Open Markets</t>
  </si>
  <si>
    <t>Asset Class Navigation</t>
  </si>
  <si>
    <t>View a FX Product:</t>
  </si>
  <si>
    <t>Canadian Dollar Margins</t>
  </si>
  <si>
    <t>Quotes</t>
  </si>
  <si>
    <t>Volume</t>
  </si>
  <si>
    <t>Time &amp; Sales</t>
  </si>
  <si>
    <t>Contract Specs</t>
  </si>
  <si>
    <t>Margins</t>
  </si>
  <si>
    <t>Calendar</t>
  </si>
  <si>
    <t>Outrights/Vol Scans</t>
  </si>
  <si>
    <t>Intras</t>
  </si>
  <si>
    <t>Inters/Intex/Supers</t>
  </si>
  <si>
    <t>Short Option Minimum</t>
  </si>
  <si>
    <t>Exchange:</t>
  </si>
  <si>
    <t>Asset Class:</t>
  </si>
  <si>
    <t>Product:</t>
  </si>
  <si>
    <t>Download Data</t>
  </si>
  <si>
    <t>Exchange</t>
  </si>
  <si>
    <t>Asset Class</t>
  </si>
  <si>
    <t>Product</t>
  </si>
  <si>
    <t>Product Code</t>
  </si>
  <si>
    <t>Start Period</t>
  </si>
  <si>
    <t>End Period</t>
  </si>
  <si>
    <t>Maintenance</t>
  </si>
  <si>
    <t>Maint. Vol. Scan</t>
  </si>
  <si>
    <t>About This Report</t>
  </si>
  <si>
    <t>CME</t>
  </si>
  <si>
    <t>AGRICULTURE</t>
  </si>
  <si>
    <t>LIVE CATTLE FUTURES</t>
  </si>
  <si>
    <t>FEEDER CATTLE FUTURES</t>
  </si>
  <si>
    <t>CASH BUTTER FUTURES</t>
  </si>
  <si>
    <t>CB</t>
  </si>
  <si>
    <t>2,600 USD</t>
  </si>
  <si>
    <t>2,400 USD</t>
  </si>
  <si>
    <t>MALAYSIAN CRUDE PALM OIL CAL SWAP</t>
  </si>
  <si>
    <t>CPC</t>
  </si>
  <si>
    <t>750 USD</t>
  </si>
  <si>
    <t>CASH CHEESE FUTURES</t>
  </si>
  <si>
    <t>CSC</t>
  </si>
  <si>
    <t>1,200 USD</t>
  </si>
  <si>
    <t>CLASS III MILK FUTURES</t>
  </si>
  <si>
    <t>DA</t>
  </si>
  <si>
    <t>600 USD</t>
  </si>
  <si>
    <t>1,000 USD</t>
  </si>
  <si>
    <t>800 USD</t>
  </si>
  <si>
    <t>CLASS IV MILK FUTURE</t>
  </si>
  <si>
    <t>DK</t>
  </si>
  <si>
    <t>1,350 USD</t>
  </si>
  <si>
    <t>1,300 USD</t>
  </si>
  <si>
    <t>CME DRY WHEY FUTURES</t>
  </si>
  <si>
    <t>DY</t>
  </si>
  <si>
    <t>GSCI ER FUTURES</t>
  </si>
  <si>
    <t>GA</t>
  </si>
  <si>
    <t>FEEDER CATTLE TRADE AT SETTLE</t>
  </si>
  <si>
    <t>GFT</t>
  </si>
  <si>
    <t>S&amp;P-GSCI COMMODITY INDEX FUTURE</t>
  </si>
  <si>
    <t>GI</t>
  </si>
  <si>
    <t>LEAN HOGS TRADE AT SETTLE</t>
  </si>
  <si>
    <t>HET</t>
  </si>
  <si>
    <t>MLK MID FUTURES</t>
  </si>
  <si>
    <t>JQ</t>
  </si>
  <si>
    <t>300 USD</t>
  </si>
  <si>
    <t>500 USD</t>
  </si>
  <si>
    <t>400 USD</t>
  </si>
  <si>
    <t>LUMBER110 FUTURES</t>
  </si>
  <si>
    <t>LB</t>
  </si>
  <si>
    <t>1,400 USD</t>
  </si>
  <si>
    <t>LIVE CATTLE TRADE AT SETTLEMENT</t>
  </si>
  <si>
    <t>LET</t>
  </si>
  <si>
    <t>LEAN HOG FUTURES</t>
  </si>
  <si>
    <t>LN</t>
  </si>
  <si>
    <t>NONFAT DRY MILK FUTURES</t>
  </si>
  <si>
    <t>NF</t>
  </si>
  <si>
    <t>2,250 USD</t>
  </si>
  <si>
    <t>USD MALAYSIAN PALM OLEIN CAL SWAP</t>
  </si>
  <si>
    <t>OPS</t>
  </si>
  <si>
    <t>25.000%</t>
  </si>
  <si>
    <t>LIVE CATTLE 2 MTH SYN CAL SPREAD</t>
  </si>
  <si>
    <t>Q02</t>
  </si>
  <si>
    <t>LIVE CATTLE 4 MTH SYN CAL SPREAD</t>
  </si>
  <si>
    <t>Q04</t>
  </si>
  <si>
    <t>LIVE CATTLE 6 MTH SYN CAL SPREAD</t>
  </si>
  <si>
    <t>Q06</t>
  </si>
  <si>
    <t>S&amp;P GSCI ENHANCED ER SWAP FUT</t>
  </si>
  <si>
    <t>RRE</t>
  </si>
  <si>
    <t>2,000 USD</t>
  </si>
  <si>
    <t>SP GSCI-ER 2 MTH FOWARD INX SWP</t>
  </si>
  <si>
    <t>SE2</t>
  </si>
  <si>
    <t>GSCI-ER 3 MTH FOWARD INX SWPS</t>
  </si>
  <si>
    <t>SE3</t>
  </si>
  <si>
    <t>SP GSCI SWAP FUTURES</t>
  </si>
  <si>
    <t>SES</t>
  </si>
  <si>
    <t>EQUITY INDEX</t>
  </si>
  <si>
    <t>SP 500 MATERIALS SEL SECTOR SYNTH</t>
  </si>
  <si>
    <t>1BT</t>
  </si>
  <si>
    <t>SP 500 ENERGY SLCT SEC SYNTHETIC</t>
  </si>
  <si>
    <t>1ET</t>
  </si>
  <si>
    <t>3,300 USD</t>
  </si>
  <si>
    <t>SP 500 FINANCIAL SLCT SEC SYNT</t>
  </si>
  <si>
    <t>1FT</t>
  </si>
  <si>
    <t>2,200 USD</t>
  </si>
  <si>
    <t>SP 500 - INDUSTRIAL SEL SECTOR SYNT</t>
  </si>
  <si>
    <t>1IT</t>
  </si>
  <si>
    <t>SP 500 TECHNOLOGY SECTOR SYNTH</t>
  </si>
  <si>
    <t>1KT</t>
  </si>
  <si>
    <t>1,500 USD</t>
  </si>
  <si>
    <t>SP 500 - CONS STAPLES SYNTHETIC</t>
  </si>
  <si>
    <t>1PT</t>
  </si>
  <si>
    <t>SP 500 UTILITIES SEL SECTOR SYNTH</t>
  </si>
  <si>
    <t>1UT</t>
  </si>
  <si>
    <t>SP 500 HEALTH CARE SECTOR SYNTHETIC</t>
  </si>
  <si>
    <t>1VT</t>
  </si>
  <si>
    <t>2,500 USD</t>
  </si>
  <si>
    <t>E-MINI SP500 CONS DISCRET SYNTHETIC</t>
  </si>
  <si>
    <t>1YT</t>
  </si>
  <si>
    <t>BTIC E-MINI NASDAQ BIOTECHNOLOGY</t>
  </si>
  <si>
    <t>BIT</t>
  </si>
  <si>
    <t>E-MINI NASDAQ BIOTECHNOLOGY FUTURES</t>
  </si>
  <si>
    <t>BQ</t>
  </si>
  <si>
    <t>E-MINI NASDAQ BIOTECH SYNT MARKER</t>
  </si>
  <si>
    <t>BTT</t>
  </si>
  <si>
    <t>FTSE DEVELOPED EUROPE INDEX FUTURES</t>
  </si>
  <si>
    <t>DVE</t>
  </si>
  <si>
    <t>2,600 EUR</t>
  </si>
  <si>
    <t>BTIC FTSE DEVELOPED EURO INDEX FUT</t>
  </si>
  <si>
    <t>DVT</t>
  </si>
  <si>
    <t>FTSE EMERGING INDEX FUTURES</t>
  </si>
  <si>
    <t>EI</t>
  </si>
  <si>
    <t>BTIC FTSE EMERGING INDEX FUTURES</t>
  </si>
  <si>
    <t>EIT</t>
  </si>
  <si>
    <t>BTIC E-MINI S&amp;P MIDCAP 400 FUT</t>
  </si>
  <si>
    <t>EMT</t>
  </si>
  <si>
    <t>E-MINI NIKKEI 225 YEN DENOMINATED</t>
  </si>
  <si>
    <t>ENY</t>
  </si>
  <si>
    <t>E-MINI S&amp;P 500 FUTURES</t>
  </si>
  <si>
    <t>ES</t>
  </si>
  <si>
    <t>E-MINI S&amp;P 500 FUTURES MARKER</t>
  </si>
  <si>
    <t>ESI</t>
  </si>
  <si>
    <t>BTIC ON E-MINI S&amp;P 500 FUTURES</t>
  </si>
  <si>
    <t>EST</t>
  </si>
  <si>
    <t>E-MINI S&amp;P MIDCAP 400 SYNT MARKER</t>
  </si>
  <si>
    <t>ETT</t>
  </si>
  <si>
    <t>E-MINI FTSE 100 INDEX FUTURES</t>
  </si>
  <si>
    <t>FT1</t>
  </si>
  <si>
    <t>EMINI FTSE CHINA 50 INDEX FUTURE</t>
  </si>
  <si>
    <t>FT5</t>
  </si>
  <si>
    <t>BTIC EMINI USD FTSE 100 INDEX FUT</t>
  </si>
  <si>
    <t>FTB</t>
  </si>
  <si>
    <t>2,900 USD</t>
  </si>
  <si>
    <t>BTIC EMINI FTSE CHINA 50 INDEX</t>
  </si>
  <si>
    <t>FTC</t>
  </si>
  <si>
    <t>EMINI FTSE 100 VALUE SYN MARKER</t>
  </si>
  <si>
    <t>FTI</t>
  </si>
  <si>
    <t>BTIC EMINI FTSE 100 INDEX FUTURE</t>
  </si>
  <si>
    <t>FTT</t>
  </si>
  <si>
    <t>EMINI USD FTSE 100 INDEX FUTURE</t>
  </si>
  <si>
    <t>FTU</t>
  </si>
  <si>
    <t>EMINI FTSE CHINA50 INDEX SYN MARKER</t>
  </si>
  <si>
    <t>FTY</t>
  </si>
  <si>
    <t>EMINI USD FTSE100 VALUE SYN MARKER</t>
  </si>
  <si>
    <t>FTZ</t>
  </si>
  <si>
    <t>USD-DENOMINATED IBOVESPA INDEX</t>
  </si>
  <si>
    <t>IBV</t>
  </si>
  <si>
    <t>E-MINI IPOX 100 U.S. INDEX FUTURES</t>
  </si>
  <si>
    <t>IPO</t>
  </si>
  <si>
    <t>BTIC ON E-MINI IPOX 100 U.S. INDEX</t>
  </si>
  <si>
    <t>IPT</t>
  </si>
  <si>
    <t>EMINI MIDCAP FUTURES</t>
  </si>
  <si>
    <t>ME</t>
  </si>
  <si>
    <t>NIKKEI 225 YEN FUT</t>
  </si>
  <si>
    <t>N1</t>
  </si>
  <si>
    <t>NIKKEI 225 DOLLAR FUTURES</t>
  </si>
  <si>
    <t>NK</t>
  </si>
  <si>
    <t>E-MINI NASDAQ 100 FUTURES</t>
  </si>
  <si>
    <t>NQ</t>
  </si>
  <si>
    <t>E-MINI NASDAQ-100 FUTURES MARKER</t>
  </si>
  <si>
    <t>NQI</t>
  </si>
  <si>
    <t>BTIC ON E-MINI NASDAQ-100 FUTURES</t>
  </si>
  <si>
    <t>NQT</t>
  </si>
  <si>
    <t>NASDAQ COMPOSITE FUTURES</t>
  </si>
  <si>
    <t>QN</t>
  </si>
  <si>
    <t>BTIC EMINI RUSSELL1000 INDEX FUT</t>
  </si>
  <si>
    <t>R1T</t>
  </si>
  <si>
    <t>BTIC EMINI RUSSELL 1000 GROWTH FUT</t>
  </si>
  <si>
    <t>RGT</t>
  </si>
  <si>
    <t>2,550 USD</t>
  </si>
  <si>
    <t>EMINI RUSSELL 1000 INDEX FUTURES</t>
  </si>
  <si>
    <t>RS1</t>
  </si>
  <si>
    <t>EMINI RUSSELL 1000 GROWTH FUT</t>
  </si>
  <si>
    <t>RSG</t>
  </si>
  <si>
    <t>EMINI RUSSELL 1000 VALUE</t>
  </si>
  <si>
    <t>RSV</t>
  </si>
  <si>
    <t>BTIC ON EMINI RUSSELL 1000 VALUE</t>
  </si>
  <si>
    <t>RVT</t>
  </si>
  <si>
    <t>S&amp;P 500 ANNUAL DIVIDEND INDEX FUT</t>
  </si>
  <si>
    <t>SDA</t>
  </si>
  <si>
    <t>S&amp;P 500 QUARLY DIVIDEND INDEX FUT</t>
  </si>
  <si>
    <t>SDI</t>
  </si>
  <si>
    <t>S&amp;P/ CITIGROUP GROWTH INDEX FUTURES</t>
  </si>
  <si>
    <t>SG</t>
  </si>
  <si>
    <t>BTIC S&amp;P 500 / GROWTH</t>
  </si>
  <si>
    <t>SGT</t>
  </si>
  <si>
    <t>S&amp;P MLP TOTAL RETURN INDEX MARKER</t>
  </si>
  <si>
    <t>SLI</t>
  </si>
  <si>
    <t>S&amp;P MLP TOTAL RETURN INDEX FUTURE</t>
  </si>
  <si>
    <t>SLP</t>
  </si>
  <si>
    <t>BTIC ON S&amp;P MLP TOTAL RETURN INDEX</t>
  </si>
  <si>
    <t>SLT</t>
  </si>
  <si>
    <t>E-MINI S&amp;P SMALLCAP INDEX FUT</t>
  </si>
  <si>
    <t>SMC</t>
  </si>
  <si>
    <t>BTIC S&amp;P SMALLCAP 600 INDEX FUT</t>
  </si>
  <si>
    <t>SMT</t>
  </si>
  <si>
    <t>S&amp;P 500 FUTURES</t>
  </si>
  <si>
    <t>SP</t>
  </si>
  <si>
    <t>S&amp;P/ CITIGROUP VALUE FUTURES</t>
  </si>
  <si>
    <t>SU</t>
  </si>
  <si>
    <t>BTIC S&amp;P/ CITIGROUP VALUE FUTURE</t>
  </si>
  <si>
    <t>SUT</t>
  </si>
  <si>
    <t>S&amp;P 500 / GROWTH SYNT MARKER</t>
  </si>
  <si>
    <t>TGT</t>
  </si>
  <si>
    <t>S&amp;P SMALLCAP 600 INDEX SYNT MARKER</t>
  </si>
  <si>
    <t>TMT</t>
  </si>
  <si>
    <t>S&amp;P VALUE INDEX SYNT MARKER</t>
  </si>
  <si>
    <t>TST</t>
  </si>
  <si>
    <t>EMINI SP500 MATERIALS SECTOR INDEX</t>
  </si>
  <si>
    <t>XAB</t>
  </si>
  <si>
    <t>EMINI SP 500 ENERGY SECTOR INDEX</t>
  </si>
  <si>
    <t>XAE</t>
  </si>
  <si>
    <t>EMINI SP500 - FINANCIAL SECT INDEX</t>
  </si>
  <si>
    <t>XAF</t>
  </si>
  <si>
    <t>EMINI SP500-INDUSTRIAL SECTOR INDEX</t>
  </si>
  <si>
    <t>XAI</t>
  </si>
  <si>
    <t>EMINI SP500-TECHNOLOGY SECTOR INDEX</t>
  </si>
  <si>
    <t>XAK</t>
  </si>
  <si>
    <t>EMINI SP 500 CONS STAPLES SECTOR IX</t>
  </si>
  <si>
    <t>XAP</t>
  </si>
  <si>
    <t>EMINI SP500-UTILITIES SECTOR INDEX</t>
  </si>
  <si>
    <t>XAU</t>
  </si>
  <si>
    <t>EMINI SP500- HEALTH CARE SECT INDEX</t>
  </si>
  <si>
    <t>XAV</t>
  </si>
  <si>
    <t>E-MINI SP500 CONS DISCRET SECTOR IX</t>
  </si>
  <si>
    <t>XAY</t>
  </si>
  <si>
    <t>XBT</t>
  </si>
  <si>
    <t>XET</t>
  </si>
  <si>
    <t>XFT</t>
  </si>
  <si>
    <t>XIT</t>
  </si>
  <si>
    <t>XKT</t>
  </si>
  <si>
    <t>XPT</t>
  </si>
  <si>
    <t>XUT</t>
  </si>
  <si>
    <t>XVT</t>
  </si>
  <si>
    <t>XYT</t>
  </si>
  <si>
    <t>ERIS Flex</t>
  </si>
  <si>
    <t>ERIS FUT Z00000</t>
  </si>
  <si>
    <t>Z00000</t>
  </si>
  <si>
    <t>2,210 USD</t>
  </si>
  <si>
    <t>15,470 USD</t>
  </si>
  <si>
    <t>17,340 USD</t>
  </si>
  <si>
    <t>22,185 USD</t>
  </si>
  <si>
    <t>25,670 USD</t>
  </si>
  <si>
    <t>37,145 USD</t>
  </si>
  <si>
    <t>38,930 USD</t>
  </si>
  <si>
    <t>40,035 USD</t>
  </si>
  <si>
    <t>1,100 USD</t>
  </si>
  <si>
    <t>1,450 USD</t>
  </si>
  <si>
    <t>450 USD</t>
  </si>
  <si>
    <t>2,100 USD</t>
  </si>
  <si>
    <t>2,450 USD</t>
  </si>
  <si>
    <t>2,650 USD</t>
  </si>
  <si>
    <t>2,850 USD</t>
  </si>
  <si>
    <t>650 USD</t>
  </si>
  <si>
    <t>09/17/2019</t>
  </si>
  <si>
    <t>12/17/2019</t>
  </si>
  <si>
    <t>1,600 USD</t>
  </si>
  <si>
    <t>1,950 USD</t>
  </si>
  <si>
    <t>2,350 USD</t>
  </si>
  <si>
    <t>3,500 USD</t>
  </si>
  <si>
    <t>3,650 USD</t>
  </si>
  <si>
    <t>3,800 USD</t>
  </si>
  <si>
    <t>5,000 USD</t>
  </si>
  <si>
    <t>EUR/USD 1MO REALIZED VOL. FUT</t>
  </si>
  <si>
    <t>16E</t>
  </si>
  <si>
    <t>EUR/USD 3MO REALIZED VOL. FUT</t>
  </si>
  <si>
    <t>36E</t>
  </si>
  <si>
    <t>AD/CD FUTURES</t>
  </si>
  <si>
    <t>AC</t>
  </si>
  <si>
    <t>AUSTRALIAN DOLLAR FUTURES</t>
  </si>
  <si>
    <t>AD</t>
  </si>
  <si>
    <t>AD/JY FUTURES</t>
  </si>
  <si>
    <t>AJ</t>
  </si>
  <si>
    <t>AD/NE CROSS RATE FUTURES</t>
  </si>
  <si>
    <t>AN</t>
  </si>
  <si>
    <t>CME BLOOMBERG DOLLAR SPOT INDEX FUT</t>
  </si>
  <si>
    <t>BDI</t>
  </si>
  <si>
    <t>BPSF FUTURE</t>
  </si>
  <si>
    <t>BF</t>
  </si>
  <si>
    <t>BRITISH POUND FUTURES</t>
  </si>
  <si>
    <t>BP</t>
  </si>
  <si>
    <t>BRAZILIAN REAL FUTURES</t>
  </si>
  <si>
    <t>BR</t>
  </si>
  <si>
    <t>BPJY FUTURE</t>
  </si>
  <si>
    <t>BY</t>
  </si>
  <si>
    <t>CANADIAN DOLLAR FUTURES</t>
  </si>
  <si>
    <t>C1</t>
  </si>
  <si>
    <t>EC/AD CROSS RATE FUTURES</t>
  </si>
  <si>
    <t>CA</t>
  </si>
  <si>
    <t>EC/CD CROSS RATE FUTURE</t>
  </si>
  <si>
    <t>CC</t>
  </si>
  <si>
    <t>US DOLLARS/CHILEAN PESO FUTURES</t>
  </si>
  <si>
    <t>CHL</t>
  </si>
  <si>
    <t>EC/NKR FUTURES</t>
  </si>
  <si>
    <t>CN</t>
  </si>
  <si>
    <t>USD/CNH FUTURES</t>
  </si>
  <si>
    <t>CNH</t>
  </si>
  <si>
    <t>CD/JY FUTURES</t>
  </si>
  <si>
    <t>CY</t>
  </si>
  <si>
    <t>CZECH KORUNA FUTURES</t>
  </si>
  <si>
    <t>CZ</t>
  </si>
  <si>
    <t>SWISS FRANC FUTURES</t>
  </si>
  <si>
    <t>E1</t>
  </si>
  <si>
    <t>E-MINI EURO FX FUTURE</t>
  </si>
  <si>
    <t>E7</t>
  </si>
  <si>
    <t>EURO FUTURE</t>
  </si>
  <si>
    <t>EC</t>
  </si>
  <si>
    <t>HUNGARIAN FORINT (USD) FUTURES</t>
  </si>
  <si>
    <t>FR</t>
  </si>
  <si>
    <t>ISRAELI SHEKEL FUTURES</t>
  </si>
  <si>
    <t>IS</t>
  </si>
  <si>
    <t>JAPANESE YEN FUTURES</t>
  </si>
  <si>
    <t>J1</t>
  </si>
  <si>
    <t>E-MINI J-YEN FUTURE</t>
  </si>
  <si>
    <t>J7</t>
  </si>
  <si>
    <t>CZECH KORUNA/EURO CROSS RATE FUT</t>
  </si>
  <si>
    <t>K</t>
  </si>
  <si>
    <t>EC/SKR CROSS RATE FUTURES</t>
  </si>
  <si>
    <t>KE</t>
  </si>
  <si>
    <t>KOREAN WONU.S. DOLLAR FUTURE</t>
  </si>
  <si>
    <t>KRW</t>
  </si>
  <si>
    <t>E-MICRO AUD/USD FUTURES</t>
  </si>
  <si>
    <t>M6A</t>
  </si>
  <si>
    <t>E-MICRO GBP/USD FUTURES</t>
  </si>
  <si>
    <t>M6B</t>
  </si>
  <si>
    <t>E-MICRO EUR/USD FUTURES</t>
  </si>
  <si>
    <t>M6E</t>
  </si>
  <si>
    <t>E-MICRO CAD/USD FUTURES</t>
  </si>
  <si>
    <t>MCD</t>
  </si>
  <si>
    <t>E-MICRO INR/USD FUTURE</t>
  </si>
  <si>
    <t>MIR</t>
  </si>
  <si>
    <t>E-MICRO JPY/USD</t>
  </si>
  <si>
    <t>MJY</t>
  </si>
  <si>
    <t>E-MICRO USD/CNH FUTURES</t>
  </si>
  <si>
    <t>MNH</t>
  </si>
  <si>
    <t>MEXICAN PESO FUTURES</t>
  </si>
  <si>
    <t>MP</t>
  </si>
  <si>
    <t>E-MICRO CHF/USD FUTURES</t>
  </si>
  <si>
    <t>MSF</t>
  </si>
  <si>
    <t>NEW ZEALAND FUTURES</t>
  </si>
  <si>
    <t>NE</t>
  </si>
  <si>
    <t>POLISH ZLOTY FUTURES</t>
  </si>
  <si>
    <t>PZ</t>
  </si>
  <si>
    <t>HUNGARIAN FORINT/EUR CROSS RATE FUT</t>
  </si>
  <si>
    <t>R</t>
  </si>
  <si>
    <t>AFRICAN RAND FUTURES</t>
  </si>
  <si>
    <t>RA</t>
  </si>
  <si>
    <t>EURO FX/SF FUTURES</t>
  </si>
  <si>
    <t>RF</t>
  </si>
  <si>
    <t>U.S. DOLLARRENMINBI FUTURES</t>
  </si>
  <si>
    <t>RMB</t>
  </si>
  <si>
    <t>EURORENMINBI FUTURE</t>
  </si>
  <si>
    <t>RME</t>
  </si>
  <si>
    <t>EURO FX/BP FUTURE</t>
  </si>
  <si>
    <t>RP</t>
  </si>
  <si>
    <t>RU RUSSIAN RUBLE FUTURES</t>
  </si>
  <si>
    <t>RU</t>
  </si>
  <si>
    <t>EURO FX/JY FUTURE</t>
  </si>
  <si>
    <t>RY</t>
  </si>
  <si>
    <t>SKR/USD CROSS RATE FUTURES</t>
  </si>
  <si>
    <t>SE</t>
  </si>
  <si>
    <t>INR/USD FUTURE</t>
  </si>
  <si>
    <t>SIR</t>
  </si>
  <si>
    <t>SFJY FUTURES</t>
  </si>
  <si>
    <t>SJ</t>
  </si>
  <si>
    <t>EURO/TURKISH LIRA FUTURES</t>
  </si>
  <si>
    <t>TRE</t>
  </si>
  <si>
    <t>U.S. DOLLAR TURKISH LIRA FUTURES</t>
  </si>
  <si>
    <t>TRY</t>
  </si>
  <si>
    <t>NKR/USD FUTURES</t>
  </si>
  <si>
    <t>UN</t>
  </si>
  <si>
    <t>POLISH ZLOTY/EURO CROSS RATE FUT</t>
  </si>
  <si>
    <t>Z</t>
  </si>
  <si>
    <t>U.S. DOLLAR S.A. RAND FUTURES</t>
  </si>
  <si>
    <t>ZAR</t>
  </si>
  <si>
    <t>INTEREST RATES</t>
  </si>
  <si>
    <t>EURODOLLAR FUTURES</t>
  </si>
  <si>
    <t>ED</t>
  </si>
  <si>
    <t>ONE MONTH EURODOLLAR FUTURES</t>
  </si>
  <si>
    <t>EM</t>
  </si>
  <si>
    <t>1 YR SYNTHETIC ED FUTURES SPREAD</t>
  </si>
  <si>
    <t>SPO</t>
  </si>
  <si>
    <t>10.000%</t>
  </si>
  <si>
    <t>NYM</t>
  </si>
  <si>
    <t>30.000%</t>
  </si>
  <si>
    <t>Send Us Feedback</t>
  </si>
  <si>
    <t>Email and Message</t>
  </si>
  <si>
    <t>Website Rating</t>
  </si>
  <si>
    <t>How was your website experience?</t>
  </si>
  <si>
    <t>Poor</t>
  </si>
  <si>
    <t>Average</t>
  </si>
  <si>
    <t>Good</t>
  </si>
  <si>
    <t>Very Good</t>
  </si>
  <si>
    <t>Contact Us</t>
  </si>
  <si>
    <t>CME Group / Chicago HQ</t>
  </si>
  <si>
    <t>Phone: +1 312 930 1000</t>
  </si>
  <si>
    <t>Toll Free (US Only): +1 866 716 7274</t>
  </si>
  <si>
    <t>CME Group is the world's leading and most diverse derivatives marketplace. The company is comprised of four Designated Contract Markets (DCMs). Further information on each exchange's rules and product listings can be found by clicking on the links to CME, CBOT, NYMEX and COMEX.</t>
  </si>
  <si>
    <t>View a Metals Product:</t>
  </si>
  <si>
    <t>Gold Margins</t>
  </si>
  <si>
    <t>CMX</t>
  </si>
  <si>
    <t>METALS</t>
  </si>
  <si>
    <t>COMEX 100 GOLD FUTURES</t>
  </si>
  <si>
    <t>GC</t>
  </si>
  <si>
    <t>В Индюк</t>
  </si>
  <si>
    <t>2,800 USD</t>
  </si>
  <si>
    <t>CME Pivot</t>
  </si>
  <si>
    <t xml:space="preserve">Margin Services </t>
  </si>
  <si>
    <t>35,700 USD</t>
  </si>
  <si>
    <t>1,700 USD</t>
  </si>
  <si>
    <t>3,000 USD</t>
  </si>
  <si>
    <t>USD MALAYSIAN CRUDE PALM CAL FUT</t>
  </si>
  <si>
    <t>CPO</t>
  </si>
  <si>
    <t>USD MALAYSIAN PALM OLEIN CAL FUT</t>
  </si>
  <si>
    <t>OPF</t>
  </si>
  <si>
    <t>USD MALAYSIAN PALM OIL GASOIL FUT</t>
  </si>
  <si>
    <t>POG</t>
  </si>
  <si>
    <t>Practice Trading</t>
  </si>
  <si>
    <t>950 USD</t>
  </si>
  <si>
    <t>325 USD</t>
  </si>
  <si>
    <t>3,400 USD</t>
  </si>
  <si>
    <t>33,660 USD</t>
  </si>
  <si>
    <t>BTIC S&amp;P CARRY ADJUSTED TOTAL RETRN</t>
  </si>
  <si>
    <t>CTB</t>
  </si>
  <si>
    <t>3,310 USD</t>
  </si>
  <si>
    <t>S&amp;P500 CARRY ADJUSTED RETURN MARKER</t>
  </si>
  <si>
    <t>CTM</t>
  </si>
  <si>
    <t>S&amp;P 500 ADJUSTED TOTAL RETURN INDEX</t>
  </si>
  <si>
    <t>CTR</t>
  </si>
  <si>
    <t>BTIC ON S&amp;P 500 TOTAL RETURN INDEX</t>
  </si>
  <si>
    <t>TRB</t>
  </si>
  <si>
    <t>S&amp;P 500 TOTAL RETURN INDEX FUTURES</t>
  </si>
  <si>
    <t>TRI</t>
  </si>
  <si>
    <t>S&amp;P 500 TOTAL RETURN INDEX MARKER</t>
  </si>
  <si>
    <t>TRM</t>
  </si>
  <si>
    <t>REAL ESTATE SELECT SECTOR FUTURES</t>
  </si>
  <si>
    <t>XAR</t>
  </si>
  <si>
    <t>E-MINI REAL ESTATE INDEX MARKER</t>
  </si>
  <si>
    <t>XRI</t>
  </si>
  <si>
    <t>BTIC REAL ESTATE SELECT INDEX FUT</t>
  </si>
  <si>
    <t>XRT</t>
  </si>
  <si>
    <t>08/27/2019</t>
  </si>
  <si>
    <t>1,050 USD</t>
  </si>
  <si>
    <t>Fees</t>
  </si>
  <si>
    <t>31,450 USD</t>
  </si>
  <si>
    <t>11,305 USD</t>
  </si>
  <si>
    <t>375 USD</t>
  </si>
  <si>
    <t>1,650 USD</t>
  </si>
  <si>
    <t>9,265 USD</t>
  </si>
  <si>
    <t>29,835 USD</t>
  </si>
  <si>
    <t>Enter your Message</t>
  </si>
  <si>
    <t>Excellent</t>
  </si>
  <si>
    <t>Try our new interactive margin calculator and evaluate initial margin requirements</t>
  </si>
  <si>
    <t>Who We Are</t>
  </si>
  <si>
    <t>Connect With Us</t>
  </si>
  <si>
    <t>Было</t>
  </si>
  <si>
    <t>USDCHF</t>
  </si>
  <si>
    <t>700 USD</t>
  </si>
  <si>
    <t>6,800 USD</t>
  </si>
  <si>
    <t>460 USD</t>
  </si>
  <si>
    <t>2,750 USD</t>
  </si>
  <si>
    <t>CHILEAN PESO/US DOLLAR CLP/USD FUT</t>
  </si>
  <si>
    <t>CHP</t>
  </si>
  <si>
    <t>2,500 CHF</t>
  </si>
  <si>
    <t>350 USD</t>
  </si>
  <si>
    <t>150 USD</t>
  </si>
  <si>
    <t>27,625 USD</t>
  </si>
  <si>
    <t>5,865 USD</t>
  </si>
  <si>
    <t>Facebook</t>
  </si>
  <si>
    <t>Twitter</t>
  </si>
  <si>
    <t>LinkedIn</t>
  </si>
  <si>
    <t>Instagram</t>
  </si>
  <si>
    <t>YouTube</t>
  </si>
  <si>
    <t>RSS</t>
  </si>
  <si>
    <t>3,145 USD</t>
  </si>
  <si>
    <t>4,930 USD</t>
  </si>
  <si>
    <t>560 USD</t>
  </si>
  <si>
    <t>«</t>
  </si>
  <si>
    <t>‹ Prev</t>
  </si>
  <si>
    <t>Next ›</t>
  </si>
  <si>
    <t>»</t>
  </si>
  <si>
    <t>490 USD</t>
  </si>
  <si>
    <t>Global Contacts</t>
  </si>
  <si>
    <t>Partner Exchanges</t>
  </si>
  <si>
    <t>View an Energy Product:</t>
  </si>
  <si>
    <t>Crude Oil Margins</t>
  </si>
  <si>
    <t>CRUDE OIL</t>
  </si>
  <si>
    <t>CRUDE OIL FUTURE NYMEX</t>
  </si>
  <si>
    <t>CL</t>
  </si>
  <si>
    <t>2,700 USD</t>
  </si>
  <si>
    <t>Brent Last Day Financial Margins</t>
  </si>
  <si>
    <t>BRENT LAST DAY CONTRACT</t>
  </si>
  <si>
    <t>BZ</t>
  </si>
  <si>
    <t>850 USD</t>
  </si>
  <si>
    <t>BRENT</t>
  </si>
  <si>
    <t>3,910 USD</t>
  </si>
  <si>
    <t>24,225 USD</t>
  </si>
  <si>
    <t>3,200 USD</t>
  </si>
  <si>
    <t>2,675 USD</t>
  </si>
  <si>
    <t>2,525 USD</t>
  </si>
  <si>
    <t>2,300 USD</t>
  </si>
  <si>
    <t>650,000 JPY</t>
  </si>
  <si>
    <t>3,700 USD</t>
  </si>
  <si>
    <t>2,475 USD</t>
  </si>
  <si>
    <t>2,375 USD</t>
  </si>
  <si>
    <t>2,325 USD</t>
  </si>
  <si>
    <t>200 USD</t>
  </si>
  <si>
    <t>360 USD</t>
  </si>
  <si>
    <t>2,460 USD</t>
  </si>
  <si>
    <t>480 USD</t>
  </si>
  <si>
    <t>520 USD</t>
  </si>
  <si>
    <t>290 USD</t>
  </si>
  <si>
    <t>550 USD</t>
  </si>
  <si>
    <t>900 USD</t>
  </si>
  <si>
    <t>625 USD</t>
  </si>
  <si>
    <t>1,750 USD</t>
  </si>
  <si>
    <t>12,325 USD</t>
  </si>
  <si>
    <t>12,000 CNH</t>
  </si>
  <si>
    <t>15,000 CNH</t>
  </si>
  <si>
    <t>210 USD</t>
  </si>
  <si>
    <t>1,200 CNH</t>
  </si>
  <si>
    <t>3,600 USD</t>
  </si>
  <si>
    <t>3,950 USD</t>
  </si>
  <si>
    <t xml:space="preserve">Featured Products </t>
  </si>
  <si>
    <t>ZC Corn</t>
  </si>
  <si>
    <t>ZS Soybean</t>
  </si>
  <si>
    <t>CL WTI Crude Oil</t>
  </si>
  <si>
    <t>NG Henry Hub Natural Gas</t>
  </si>
  <si>
    <t>ES E-mini S&amp;P 500</t>
  </si>
  <si>
    <t>NQ E-mini Nasdaq-100</t>
  </si>
  <si>
    <t>6E Euro FX</t>
  </si>
  <si>
    <t>GE Eurodollar</t>
  </si>
  <si>
    <t>ZN 10-Year T-Note</t>
  </si>
  <si>
    <t>ZF 5-Year T-Note</t>
  </si>
  <si>
    <t>GC Gold</t>
  </si>
  <si>
    <t xml:space="preserve">Product Groups </t>
  </si>
  <si>
    <t xml:space="preserve">Getting Started </t>
  </si>
  <si>
    <t>Find a Broker</t>
  </si>
  <si>
    <t>Holiday Calendar</t>
  </si>
  <si>
    <t>Active Trader</t>
  </si>
  <si>
    <t>Active Trader Daily market data and insight for the Individual Active Trader</t>
  </si>
  <si>
    <t>QuikStrike Tools</t>
  </si>
  <si>
    <t>QuikStrike Tools Build and refine trading strategies with free analytics tools.</t>
  </si>
  <si>
    <t xml:space="preserve">Access EBS </t>
  </si>
  <si>
    <t>Get started in the FX markets with EBS.</t>
  </si>
  <si>
    <t>Explore EBS</t>
  </si>
  <si>
    <t xml:space="preserve">BrokerTec Markets </t>
  </si>
  <si>
    <t>Connect to the leading fixed income platforms, analytics and more.</t>
  </si>
  <si>
    <t>Explore BrokerTec</t>
  </si>
  <si>
    <t>Archived Advisories</t>
  </si>
  <si>
    <t xml:space="preserve">Services </t>
  </si>
  <si>
    <t>Historical Data</t>
  </si>
  <si>
    <t>Real-Time Data</t>
  </si>
  <si>
    <t>Derived Data</t>
  </si>
  <si>
    <t>Alternative Data</t>
  </si>
  <si>
    <t>CME DataMine (Historical)</t>
  </si>
  <si>
    <t>CME DataMine (Historical) Comprehensive historical price information available on select CME Group contracts</t>
  </si>
  <si>
    <t>Technology</t>
  </si>
  <si>
    <t xml:space="preserve">Technology Home </t>
  </si>
  <si>
    <t xml:space="preserve">Applications </t>
  </si>
  <si>
    <t>Elysian</t>
  </si>
  <si>
    <t>Tech Talk</t>
  </si>
  <si>
    <t xml:space="preserve">My Portfolio </t>
  </si>
  <si>
    <t>Keep track of products you’re interested in, view trading data and access all your contracts in a single location.</t>
  </si>
  <si>
    <t>Go to My Portfolio</t>
  </si>
  <si>
    <t>Learn</t>
  </si>
  <si>
    <t>Follow the Markets</t>
  </si>
  <si>
    <t>Trading Challenge</t>
  </si>
  <si>
    <t>Futures&lt;br&gt;Fundamentals</t>
  </si>
  <si>
    <t>Futures</t>
  </si>
  <si>
    <t xml:space="preserve">Fundamentals </t>
  </si>
  <si>
    <t>Alternative&lt;/br&gt;Investment&lt;/br&gt;Resources</t>
  </si>
  <si>
    <t xml:space="preserve">AlternativeInvestmentResources </t>
  </si>
  <si>
    <t>Economic&lt;br&gt;Research</t>
  </si>
  <si>
    <t>Economic</t>
  </si>
  <si>
    <t xml:space="preserve">Research </t>
  </si>
  <si>
    <t xml:space="preserve">New to Futures? </t>
  </si>
  <si>
    <t>Learn why traders use futures, how to trade futures, and what steps you should take to get started.</t>
  </si>
  <si>
    <t>Start Here</t>
  </si>
  <si>
    <t>View Jobs</t>
  </si>
  <si>
    <t>Regional Sites</t>
  </si>
  <si>
    <t>English</t>
  </si>
  <si>
    <t>中文(简体)</t>
  </si>
  <si>
    <t>中文(繁體)</t>
  </si>
  <si>
    <t>한국어</t>
  </si>
  <si>
    <t>日本語</t>
  </si>
  <si>
    <t>Português</t>
  </si>
  <si>
    <t>Español</t>
  </si>
  <si>
    <t>Deutsch</t>
  </si>
  <si>
    <t>Italiano</t>
  </si>
  <si>
    <t>Français</t>
  </si>
  <si>
    <t>1 of 3</t>
  </si>
  <si>
    <t>No Data Available:</t>
  </si>
  <si>
    <t>There were no trades for this contract during the time period chosen. Please choose another time period or contract.</t>
  </si>
  <si>
    <t>Still have questions? Please Contact Us!</t>
  </si>
  <si>
    <t>42.000%</t>
  </si>
  <si>
    <t>28.000%</t>
  </si>
  <si>
    <t>20.000%</t>
  </si>
  <si>
    <t>35.000%</t>
  </si>
  <si>
    <t>775 USD</t>
  </si>
  <si>
    <t>435 USD</t>
  </si>
  <si>
    <t>0.01</t>
  </si>
  <si>
    <t>18.000%</t>
  </si>
  <si>
    <t>13.000%</t>
  </si>
  <si>
    <t>15.000%</t>
  </si>
  <si>
    <t>725 USD</t>
  </si>
  <si>
    <t>0.04</t>
  </si>
  <si>
    <t>S&amp;P-GSCI COMMODITY INDEX MARKER</t>
  </si>
  <si>
    <t>GDM</t>
  </si>
  <si>
    <t>4,500 USD</t>
  </si>
  <si>
    <t>BTIC ON S&amp;P-GSCI COMMODITY INDEX</t>
  </si>
  <si>
    <t>GDT</t>
  </si>
  <si>
    <t>S&amp;P-GSCI EXCESS RETURN INDEX FUTURE</t>
  </si>
  <si>
    <t>GII</t>
  </si>
  <si>
    <t>BTIC ON S&amp;P-GSCI EXCESS RETURN INDE</t>
  </si>
  <si>
    <t>GIT</t>
  </si>
  <si>
    <t>19.000%</t>
  </si>
  <si>
    <t>1,850 USD</t>
  </si>
  <si>
    <t>16.000%</t>
  </si>
  <si>
    <t>225 USD</t>
  </si>
  <si>
    <t>475 USD</t>
  </si>
  <si>
    <t>12.000%</t>
  </si>
  <si>
    <t>55.000%</t>
  </si>
  <si>
    <t>525 USD</t>
  </si>
  <si>
    <t>40.000%</t>
  </si>
  <si>
    <t>23.000%</t>
  </si>
  <si>
    <t>483 USD</t>
  </si>
  <si>
    <t>S&amp;P-GSCI EXCESS RETURN INDEX SWAPS</t>
  </si>
  <si>
    <t>SEI</t>
  </si>
  <si>
    <t>SET</t>
  </si>
  <si>
    <t>0.035</t>
  </si>
  <si>
    <t>3,250 USD</t>
  </si>
  <si>
    <t>EMINI RUSSELL 2000 GROWTH MARKER</t>
  </si>
  <si>
    <t>2GI</t>
  </si>
  <si>
    <t>BTIC ON EMINI RUSSELL 2000 GROWTH I</t>
  </si>
  <si>
    <t>2GT</t>
  </si>
  <si>
    <t>EMINI RUSSELL 2000 VALUE IND MARKER</t>
  </si>
  <si>
    <t>2VI</t>
  </si>
  <si>
    <t>BTIC ON EMINI RUSSELL 2000 VALUE IN</t>
  </si>
  <si>
    <t>2VT</t>
  </si>
  <si>
    <t>9,250 USD</t>
  </si>
  <si>
    <t>BITCOIN FUTURES</t>
  </si>
  <si>
    <t>BTC</t>
  </si>
  <si>
    <t>18,741 USD</t>
  </si>
  <si>
    <t>90.000%</t>
  </si>
  <si>
    <t>18,944 USD</t>
  </si>
  <si>
    <t>19,037 USD</t>
  </si>
  <si>
    <t>19,213 USD</t>
  </si>
  <si>
    <t>1,550 EUR</t>
  </si>
  <si>
    <t>7,700 USD</t>
  </si>
  <si>
    <t>96,000 JPY</t>
  </si>
  <si>
    <t>6,300 USD</t>
  </si>
  <si>
    <t>TACO ON E-MINI S&amp;P 500 FUTURES</t>
  </si>
  <si>
    <t>ESQ</t>
  </si>
  <si>
    <t>2,300 GBP</t>
  </si>
  <si>
    <t>1,800 USD</t>
  </si>
  <si>
    <t>17,670 USD</t>
  </si>
  <si>
    <t>MICRO E-MINI RUSSELL 2000 INDEX FUT</t>
  </si>
  <si>
    <t>M2K</t>
  </si>
  <si>
    <t>MICRO E-MINI S&amp;P 500 FUTURES</t>
  </si>
  <si>
    <t>MES</t>
  </si>
  <si>
    <t>630 USD</t>
  </si>
  <si>
    <t>MICRO E-MINI NASDAQ 100 FUTURE</t>
  </si>
  <si>
    <t>MNQ</t>
  </si>
  <si>
    <t>760 USD</t>
  </si>
  <si>
    <t>480,000 JPY</t>
  </si>
  <si>
    <t>NASDAQ-100 TOT RETN INDEX MARKER</t>
  </si>
  <si>
    <t>N1M</t>
  </si>
  <si>
    <t>4,600 USD</t>
  </si>
  <si>
    <t>NASDAQ-100 TOTAL RETURN INDEX FUT</t>
  </si>
  <si>
    <t>N1R</t>
  </si>
  <si>
    <t>BTIC ON NASDAQ-100 TOT RETRN INDEX</t>
  </si>
  <si>
    <t>N1T</t>
  </si>
  <si>
    <t>YEN DENOMINATED NIKKEI MARKER</t>
  </si>
  <si>
    <t>NIM</t>
  </si>
  <si>
    <t>BTIC ON YEN DENOMINATED NIKKEI FUT</t>
  </si>
  <si>
    <t>NIT</t>
  </si>
  <si>
    <t>4,800 USD</t>
  </si>
  <si>
    <t>NIKKEI STOCK AVERAGE FUTURES MARKER</t>
  </si>
  <si>
    <t>NKM</t>
  </si>
  <si>
    <t>BTIC ON NIKKEI STOCK AVERAGE FUT</t>
  </si>
  <si>
    <t>NKT</t>
  </si>
  <si>
    <t>7,600 USD</t>
  </si>
  <si>
    <t>7,200 USD</t>
  </si>
  <si>
    <t>0.09</t>
  </si>
  <si>
    <t>BTIC ON RUSSL 1000 TOT RETURN FUT</t>
  </si>
  <si>
    <t>R1B</t>
  </si>
  <si>
    <t>0.05</t>
  </si>
  <si>
    <t>RUSS 1000 TOT RETURN INDEX MARKER</t>
  </si>
  <si>
    <t>R1M</t>
  </si>
  <si>
    <t>RUSSELL 1000 TOTAL RETURN INDEX FUT</t>
  </si>
  <si>
    <t>R1R</t>
  </si>
  <si>
    <t>EMINI RUSSELL 2000 GROWTH INDEX FUT</t>
  </si>
  <si>
    <t>R2G</t>
  </si>
  <si>
    <t>RUSS 2000 TOT RETURN INDEX MARKER</t>
  </si>
  <si>
    <t>R2M</t>
  </si>
  <si>
    <t>RUSSELL 2000 TOTAL RETURN INDEX FUT</t>
  </si>
  <si>
    <t>R2R</t>
  </si>
  <si>
    <t>BTIC ON RUSS 2000 TOT RETURN FUT</t>
  </si>
  <si>
    <t>R2T</t>
  </si>
  <si>
    <t>EMINI RUSSELL 2000 VALUE INDEX FUTU</t>
  </si>
  <si>
    <t>R2V</t>
  </si>
  <si>
    <t>BTIC ON EMINI RUSSELL 2000 INDEX FU</t>
  </si>
  <si>
    <t>RLT</t>
  </si>
  <si>
    <t>EMINI RUSSELL 2000 SYN MARKER</t>
  </si>
  <si>
    <t>RTI</t>
  </si>
  <si>
    <t>EMINI RUSSELL 2000 INDEX FUTURES</t>
  </si>
  <si>
    <t>RTY</t>
  </si>
  <si>
    <t>160 USD</t>
  </si>
  <si>
    <t>235 USD</t>
  </si>
  <si>
    <t>280 USD</t>
  </si>
  <si>
    <t>18,750 USD</t>
  </si>
  <si>
    <t>0.07</t>
  </si>
  <si>
    <t>31,500 USD</t>
  </si>
  <si>
    <t>12,750 USD</t>
  </si>
  <si>
    <t>BTIC ON YEN DENOMINATED TOPIX FUT</t>
  </si>
  <si>
    <t>TPB</t>
  </si>
  <si>
    <t>385,000 JPY</t>
  </si>
  <si>
    <t>YEN DENOMINATED TOPIX FUTURES</t>
  </si>
  <si>
    <t>TPY</t>
  </si>
  <si>
    <t>6.000%</t>
  </si>
  <si>
    <t>E-MINI COM SERVICES SELECT SECTOR</t>
  </si>
  <si>
    <t>XAZ</t>
  </si>
  <si>
    <t>BTIC SP 500 MATERIALS SEL SECTOR</t>
  </si>
  <si>
    <t>BTIC SP 500 ENERGY SELECT SECTOR</t>
  </si>
  <si>
    <t>BTIC SP 500 FINANCIAL SECTOR TIC</t>
  </si>
  <si>
    <t>BTIC SP 500 INDUSTTRIAL SECTOR TIC</t>
  </si>
  <si>
    <t>BTIC SP 500 TECHNOLOGY SECTOR TIC</t>
  </si>
  <si>
    <t>BTIC CONSUMER STAPLES SECTOR TIC</t>
  </si>
  <si>
    <t>BTIC SP 500 UTILITIES SEL SECTOR</t>
  </si>
  <si>
    <t>BTIC SP 500 HEALTH CARE SECTOR TIC</t>
  </si>
  <si>
    <t>BTIC E-MINI SP500 CONS DISCRET TAI</t>
  </si>
  <si>
    <t>E-MINI COM SELECT SECTOR MARKER</t>
  </si>
  <si>
    <t>XZI</t>
  </si>
  <si>
    <t>BTIC ON E-MINI COM SERVICES SECTOR</t>
  </si>
  <si>
    <t>XZT</t>
  </si>
  <si>
    <t>7,905 USD</t>
  </si>
  <si>
    <t>10,370 USD</t>
  </si>
  <si>
    <t>13,430 USD</t>
  </si>
  <si>
    <t>19,720 USD</t>
  </si>
  <si>
    <t>2,400 CAD</t>
  </si>
  <si>
    <t>0.02</t>
  </si>
  <si>
    <t>400,000 JPY</t>
  </si>
  <si>
    <t>2,500 NZD</t>
  </si>
  <si>
    <t>5,250 CHF</t>
  </si>
  <si>
    <t>1,125 USD</t>
  </si>
  <si>
    <t>1,275 USD</t>
  </si>
  <si>
    <t>1,425 USD</t>
  </si>
  <si>
    <t>565,000 JPY</t>
  </si>
  <si>
    <t>3,000 AUD</t>
  </si>
  <si>
    <t>2,800 CAD</t>
  </si>
  <si>
    <t>20,250 NOK</t>
  </si>
  <si>
    <t>0.08</t>
  </si>
  <si>
    <t>360,000 JPY</t>
  </si>
  <si>
    <t>4,200 USD</t>
  </si>
  <si>
    <t>14.000%</t>
  </si>
  <si>
    <t>22.000%</t>
  </si>
  <si>
    <t>2,150 USD</t>
  </si>
  <si>
    <t>1,075 USD</t>
  </si>
  <si>
    <t>1,600 EUR</t>
  </si>
  <si>
    <t>0.03</t>
  </si>
  <si>
    <t>20,000 SEK</t>
  </si>
  <si>
    <t>135 USD</t>
  </si>
  <si>
    <t>100 USD</t>
  </si>
  <si>
    <t>320 USD</t>
  </si>
  <si>
    <t>215 USD</t>
  </si>
  <si>
    <t>1,300 EUR</t>
  </si>
  <si>
    <t>2,700 EUR</t>
  </si>
  <si>
    <t>2,400 GBP</t>
  </si>
  <si>
    <t>0.06</t>
  </si>
  <si>
    <t>350,000 JPY</t>
  </si>
  <si>
    <t>5,800 USD</t>
  </si>
  <si>
    <t>TURKISH LIRA/US DOLLAR (TRY/USD)</t>
  </si>
  <si>
    <t>TRL</t>
  </si>
  <si>
    <t>11,500 USD</t>
  </si>
  <si>
    <t>45.000%</t>
  </si>
  <si>
    <t>5,500 USD</t>
  </si>
  <si>
    <t>55,600 ZAR</t>
  </si>
  <si>
    <t>330 USD</t>
  </si>
  <si>
    <t>580 USD</t>
  </si>
  <si>
    <t>570 USD</t>
  </si>
  <si>
    <t>17.000%</t>
  </si>
  <si>
    <t>540 USD</t>
  </si>
  <si>
    <t>MPC SONIA FUTURES</t>
  </si>
  <si>
    <t>MPC</t>
  </si>
  <si>
    <t>150 GBP</t>
  </si>
  <si>
    <t>175 GBP</t>
  </si>
  <si>
    <t>QUARTERLY IMM SONIA FUTURES</t>
  </si>
  <si>
    <t>SON</t>
  </si>
  <si>
    <t>220 GBP</t>
  </si>
  <si>
    <t>250 GBP</t>
  </si>
  <si>
    <t>275 GBP</t>
  </si>
  <si>
    <t>310 GBP</t>
  </si>
  <si>
    <t>320 GBP</t>
  </si>
  <si>
    <t>340 GBP</t>
  </si>
  <si>
    <t>420 USD</t>
  </si>
  <si>
    <t>260 USD</t>
  </si>
  <si>
    <t>190 USD</t>
  </si>
  <si>
    <t>ONE-MONTH SOFR FUTURES</t>
  </si>
  <si>
    <t>SR1</t>
  </si>
  <si>
    <t>8.000%</t>
  </si>
  <si>
    <t>620 USD</t>
  </si>
  <si>
    <t>680 USD</t>
  </si>
  <si>
    <t>THREE-MONTH SOFR FUTURES</t>
  </si>
  <si>
    <t>SR3</t>
  </si>
  <si>
    <t>11.000%</t>
  </si>
  <si>
    <t>OTC FX</t>
  </si>
  <si>
    <t>AUDJYC FWD</t>
  </si>
  <si>
    <t>AUDJYC</t>
  </si>
  <si>
    <t>08/21/2019</t>
  </si>
  <si>
    <t>3,680 JPY</t>
  </si>
  <si>
    <t>08/22/2019</t>
  </si>
  <si>
    <t>3,740 JPY</t>
  </si>
  <si>
    <t>3,815 JPY</t>
  </si>
  <si>
    <t>11/13/2019</t>
  </si>
  <si>
    <t>3,900 JPY</t>
  </si>
  <si>
    <t>11/14/2019</t>
  </si>
  <si>
    <t>3,980 JPY</t>
  </si>
  <si>
    <t>12/13/2019</t>
  </si>
  <si>
    <t>01/14/2020</t>
  </si>
  <si>
    <t>4,060 JPY</t>
  </si>
  <si>
    <t>01/15/2020</t>
  </si>
  <si>
    <t>4,140 JPY</t>
  </si>
  <si>
    <t>02/13/2020</t>
  </si>
  <si>
    <t>05/14/2020</t>
  </si>
  <si>
    <t>4,365 JPY</t>
  </si>
  <si>
    <t>05/15/2020</t>
  </si>
  <si>
    <t>08/13/2020</t>
  </si>
  <si>
    <t>4,600 JPY</t>
  </si>
  <si>
    <t>08/14/2020</t>
  </si>
  <si>
    <t>08/13/2021</t>
  </si>
  <si>
    <t>5,500 JPY</t>
  </si>
  <si>
    <t>AUDUSC FWD</t>
  </si>
  <si>
    <t>AUDUSC</t>
  </si>
  <si>
    <t>2,465 USD</t>
  </si>
  <si>
    <t>09/13/2019</t>
  </si>
  <si>
    <t>2,490 USD</t>
  </si>
  <si>
    <t>10/14/2019</t>
  </si>
  <si>
    <t>2,520 USD</t>
  </si>
  <si>
    <t>2,545 USD</t>
  </si>
  <si>
    <t>2,570 USD</t>
  </si>
  <si>
    <t>02/14/2020</t>
  </si>
  <si>
    <t>02/17/2020</t>
  </si>
  <si>
    <t>2,760 USD</t>
  </si>
  <si>
    <t>3,120 USD</t>
  </si>
  <si>
    <t>AUD/USD NY FIXING FWD</t>
  </si>
  <si>
    <t>AUDUSN</t>
  </si>
  <si>
    <t>08/17/2021</t>
  </si>
  <si>
    <t>CADJYC JAPANESE YEN FWD</t>
  </si>
  <si>
    <t>CADJYC</t>
  </si>
  <si>
    <t>2,685 JPY</t>
  </si>
  <si>
    <t>2,765 JPY</t>
  </si>
  <si>
    <t>2,870 JPY</t>
  </si>
  <si>
    <t>2,985 JPY</t>
  </si>
  <si>
    <t>3,100 JPY</t>
  </si>
  <si>
    <t>3,200 JPY</t>
  </si>
  <si>
    <t>3,325 JPY</t>
  </si>
  <si>
    <t>3,650 JPY</t>
  </si>
  <si>
    <t>4,000 JPY</t>
  </si>
  <si>
    <t>5,260 JPY</t>
  </si>
  <si>
    <t>EURADC FWD</t>
  </si>
  <si>
    <t>EURADC</t>
  </si>
  <si>
    <t>2,530 EUR</t>
  </si>
  <si>
    <t>2,680 EUR</t>
  </si>
  <si>
    <t>2,775 EUR</t>
  </si>
  <si>
    <t>2,870 EUR</t>
  </si>
  <si>
    <t>2,960 EUR</t>
  </si>
  <si>
    <t>3,050 EUR</t>
  </si>
  <si>
    <t>3,315 EUR</t>
  </si>
  <si>
    <t>3,600 EUR</t>
  </si>
  <si>
    <t>4,630 EUR</t>
  </si>
  <si>
    <t>EUR/GBC FWD</t>
  </si>
  <si>
    <t>EURBPC</t>
  </si>
  <si>
    <t>1,965 GBP</t>
  </si>
  <si>
    <t>2,010 GBP</t>
  </si>
  <si>
    <t>2,080 GBP</t>
  </si>
  <si>
    <t>2,150 GBP</t>
  </si>
  <si>
    <t>2,215 GBP</t>
  </si>
  <si>
    <t>2,285 GBP</t>
  </si>
  <si>
    <t>2,350 GBP</t>
  </si>
  <si>
    <t>2,550 GBP</t>
  </si>
  <si>
    <t>2,750 GBP</t>
  </si>
  <si>
    <t>3,530 GBP</t>
  </si>
  <si>
    <t>EUR/GBC NY FIXING FWD</t>
  </si>
  <si>
    <t>EURBPN</t>
  </si>
  <si>
    <t>08/13/2019</t>
  </si>
  <si>
    <t>EUR/JYC FWD</t>
  </si>
  <si>
    <t>EURJYC</t>
  </si>
  <si>
    <t>3,180 JPY</t>
  </si>
  <si>
    <t>3,240 JPY</t>
  </si>
  <si>
    <t>3,320 JPY</t>
  </si>
  <si>
    <t>3,400 JPY</t>
  </si>
  <si>
    <t>3,500 JPY</t>
  </si>
  <si>
    <t>3,585 JPY</t>
  </si>
  <si>
    <t>3,675 JPY</t>
  </si>
  <si>
    <t>3,920 JPY</t>
  </si>
  <si>
    <t>4,200 JPY</t>
  </si>
  <si>
    <t>5,200 JPY</t>
  </si>
  <si>
    <t>EURSFC FWD</t>
  </si>
  <si>
    <t>EURSFC</t>
  </si>
  <si>
    <t>7,165 EUR</t>
  </si>
  <si>
    <t>7,210 EUR</t>
  </si>
  <si>
    <t>7,275 EUR</t>
  </si>
  <si>
    <t>7,340 EUR</t>
  </si>
  <si>
    <t>7,400 EUR</t>
  </si>
  <si>
    <t>7,475 EUR</t>
  </si>
  <si>
    <t>7,540 EUR</t>
  </si>
  <si>
    <t>7,730 EUR</t>
  </si>
  <si>
    <t>7,925 EUR</t>
  </si>
  <si>
    <t>8,670 EUR</t>
  </si>
  <si>
    <t>EURUSC FWD</t>
  </si>
  <si>
    <t>EURUSC</t>
  </si>
  <si>
    <t>2,320 USD</t>
  </si>
  <si>
    <t>2,340 USD</t>
  </si>
  <si>
    <t>2,370 USD</t>
  </si>
  <si>
    <t>2,430 USD</t>
  </si>
  <si>
    <t>2,580 USD</t>
  </si>
  <si>
    <t>2,670 USD</t>
  </si>
  <si>
    <t>3,020 USD</t>
  </si>
  <si>
    <t>EUR/USD FWD NY FIXING</t>
  </si>
  <si>
    <t>EURUSN</t>
  </si>
  <si>
    <t>GBPUSD FWD</t>
  </si>
  <si>
    <t>GBPUSC</t>
  </si>
  <si>
    <t>08/23/2019</t>
  </si>
  <si>
    <t>1,640 USD</t>
  </si>
  <si>
    <t>09/16/2019</t>
  </si>
  <si>
    <t>1,660 USD</t>
  </si>
  <si>
    <t>10/15/2019</t>
  </si>
  <si>
    <t>11/15/2019</t>
  </si>
  <si>
    <t>1,675 USD</t>
  </si>
  <si>
    <t>11/18/2019</t>
  </si>
  <si>
    <t>12/16/2019</t>
  </si>
  <si>
    <t>1,685 USD</t>
  </si>
  <si>
    <t>01/16/2020</t>
  </si>
  <si>
    <t>01/17/2020</t>
  </si>
  <si>
    <t>1,710 USD</t>
  </si>
  <si>
    <t>02/18/2020</t>
  </si>
  <si>
    <t>05/18/2020</t>
  </si>
  <si>
    <t>05/19/2020</t>
  </si>
  <si>
    <t>08/17/2020</t>
  </si>
  <si>
    <t>1,780 USD</t>
  </si>
  <si>
    <t>08/18/2020</t>
  </si>
  <si>
    <t>1,960 USD</t>
  </si>
  <si>
    <t>GBP/USD NY FIXING FWD</t>
  </si>
  <si>
    <t>GBPUSN</t>
  </si>
  <si>
    <t>Email</t>
  </si>
  <si>
    <t>View All</t>
  </si>
  <si>
    <t>View Global Offices</t>
  </si>
  <si>
    <t>© 2019 CME Group Inc. All rights reserved.</t>
  </si>
  <si>
    <t>Careers | Site Map | Disclaimer | Privacy Policy | Cookie Policy | Terms of Use | Modern Slavery Act Transparency Statement</t>
  </si>
  <si>
    <t>32.000%</t>
  </si>
  <si>
    <t>3,775 USD</t>
  </si>
  <si>
    <t>24.000%</t>
  </si>
  <si>
    <t>3,750 USD</t>
  </si>
  <si>
    <t>3,725 USD</t>
  </si>
  <si>
    <t>3,575 USD</t>
  </si>
  <si>
    <t>3,450 USD</t>
  </si>
  <si>
    <t>3,425 USD</t>
  </si>
  <si>
    <t>3,350 USD</t>
  </si>
  <si>
    <t>3,275 USD</t>
  </si>
  <si>
    <t>3,150 USD</t>
  </si>
  <si>
    <t>3,100 USD</t>
  </si>
  <si>
    <t>3,050 USD</t>
  </si>
  <si>
    <t>2,950 USD</t>
  </si>
  <si>
    <t>2,725 USD</t>
  </si>
  <si>
    <t>2,425 USD</t>
  </si>
  <si>
    <t>2,275 USD</t>
  </si>
  <si>
    <t>3,550 USD</t>
  </si>
  <si>
    <t>3,075 USD</t>
  </si>
  <si>
    <t>3,025 USD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</si>
</sst>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1" x14ac:knownFonts="1">
    <font>
      <sz val="11"/>
      <color theme="1"/>
      <name val="Calibri"/>
      <family val="2"/>
      <charset val="204"/>
      <scheme val="minor"/>
    </font>
    <font>
      <sz val="11"/>
      <color theme="1" tint="4.9989318521683403E-2"/>
      <name val="Calibri"/>
      <family val="2"/>
      <charset val="204"/>
      <scheme val="minor"/>
    </font>
    <font>
      <b/>
      <sz val="14"/>
      <color theme="1" tint="4.9989318521683403E-2"/>
      <name val="Calibri"/>
      <family val="2"/>
      <charset val="204"/>
      <scheme val="minor"/>
    </font>
    <font>
      <b/>
      <sz val="14"/>
      <color theme="9" tint="-0.249977111117893"/>
      <name val="Calibri"/>
      <family val="2"/>
      <charset val="204"/>
      <scheme val="minor"/>
    </font>
    <font>
      <b/>
      <sz val="14"/>
      <color rgb="FFC00000"/>
      <name val="Calibri"/>
      <family val="2"/>
      <charset val="204"/>
      <scheme val="minor"/>
    </font>
    <font>
      <b/>
      <sz val="11"/>
      <color theme="9"/>
      <name val="Calibri"/>
      <family val="2"/>
      <charset val="204"/>
      <scheme val="minor"/>
    </font>
    <font>
      <b/>
      <sz val="14"/>
      <color theme="9" tint="-0.499984740745262"/>
      <name val="Calibri"/>
      <family val="2"/>
      <charset val="204"/>
      <scheme val="minor"/>
    </font>
    <font>
      <b/>
      <i/>
      <sz val="14"/>
      <color rgb="FFFF6600"/>
      <name val="Calibri"/>
      <family val="2"/>
      <charset val="204"/>
    </font>
    <font>
      <b/>
      <i/>
      <sz val="14"/>
      <color rgb="FF0000FF"/>
      <name val="Calibri"/>
      <family val="2"/>
      <charset val="204"/>
    </font>
    <font>
      <b/>
      <i/>
      <sz val="14"/>
      <color rgb="FF3366FF"/>
      <name val="Calibri"/>
      <family val="2"/>
      <charset val="204"/>
    </font>
    <font>
      <b/>
      <i/>
      <sz val="11"/>
      <color rgb="FF3366FF"/>
      <name val="Calibri"/>
      <family val="2"/>
      <charset val="204"/>
    </font>
  </fonts>
  <fills count="2">
    <fill>
      <patternFill patternType="none"/>
    </fill>
    <fill>
      <patternFill patternType="gray125"/>
    </fill>
  </fills>
  <borders count="1">
    <border>
      <left/>
      <right/>
      <top/>
      <bottom/>
      <diagonal/>
    </border>
  </borders>
  <cellStyleXfs count="1">
    <xf numFmtId="0" fontId="0" fillId="0" borderId="0"/>
  </cellStyleXfs>
  <cellXfs count="29">
    <xf numFmtId="0" fontId="0" fillId="0" borderId="0" xfId="0"/>
    <xf numFmtId="0" fontId="1" fillId="0" borderId="0" xfId="0" applyFont="1" applyFill="1" applyAlignment="1">
      <alignment horizontal="center"/>
    </xf>
    <xf numFmtId="17" fontId="1" fillId="0" borderId="0" xfId="0" applyNumberFormat="1" applyFont="1" applyFill="1" applyAlignment="1">
      <alignment horizontal="center"/>
    </xf>
    <xf numFmtId="14" fontId="1" fillId="0" borderId="0" xfId="0" applyNumberFormat="1" applyFont="1" applyFill="1" applyAlignment="1">
      <alignment horizontal="center"/>
    </xf>
    <xf numFmtId="0" fontId="2" fillId="0" borderId="0" xfId="0" applyFont="1" applyFill="1" applyAlignment="1">
      <alignment horizontal="center"/>
    </xf>
    <xf numFmtId="0" fontId="3" fillId="0" borderId="0" xfId="0" applyFont="1" applyFill="1" applyAlignment="1">
      <alignment horizontal="center"/>
    </xf>
    <xf numFmtId="0" fontId="4" fillId="0" borderId="0" xfId="0" applyFont="1" applyFill="1" applyAlignment="1">
      <alignment horizontal="center"/>
    </xf>
    <xf numFmtId="0" fontId="0" fillId="0" borderId="0" xfId="0" applyFill="1" applyAlignment="1">
      <alignment horizontal="center"/>
    </xf>
    <xf numFmtId="0" fontId="0" fillId="0" borderId="0" xfId="0" applyFill="1"/>
    <xf numFmtId="17" fontId="0" fillId="0" borderId="0" xfId="0" applyNumberFormat="1" applyFill="1" applyAlignment="1">
      <alignment horizontal="center"/>
    </xf>
    <xf numFmtId="0" fontId="6" fillId="0" borderId="0" xfId="0" applyFont="1" applyFill="1" applyAlignment="1">
      <alignment horizontal="center"/>
    </xf>
    <xf numFmtId="0" fontId="1" fillId="0" borderId="0" xfId="0" applyFont="1" applyFill="1" applyAlignment="1" applyProtection="1">
      <alignment horizontal="center"/>
      <protection locked="0"/>
    </xf>
    <xf numFmtId="0" fontId="2" fillId="0" borderId="0" xfId="0" applyFont="1" applyFill="1" applyAlignment="1" applyProtection="1">
      <alignment horizontal="center"/>
      <protection hidden="1"/>
    </xf>
    <xf numFmtId="164" fontId="2" fillId="0" borderId="0" xfId="0" applyNumberFormat="1" applyFont="1" applyFill="1" applyAlignment="1" applyProtection="1">
      <alignment horizontal="center"/>
      <protection hidden="1"/>
    </xf>
    <xf numFmtId="0" fontId="1" fillId="0" borderId="0" xfId="0" applyFont="1" applyFill="1" applyAlignment="1" applyProtection="1">
      <alignment horizontal="center"/>
      <protection hidden="1"/>
    </xf>
    <xf numFmtId="0" fontId="3" fillId="0" borderId="0" xfId="0" applyFont="1" applyFill="1" applyAlignment="1" applyProtection="1">
      <alignment horizontal="center"/>
      <protection hidden="1"/>
    </xf>
    <xf numFmtId="164" fontId="3" fillId="0" borderId="0" xfId="0" applyNumberFormat="1" applyFont="1" applyFill="1" applyAlignment="1" applyProtection="1">
      <alignment horizontal="center"/>
      <protection hidden="1"/>
    </xf>
    <xf numFmtId="1" fontId="2" fillId="0" borderId="0" xfId="0" applyNumberFormat="1" applyFont="1" applyFill="1" applyAlignment="1" applyProtection="1">
      <alignment horizontal="center"/>
      <protection hidden="1"/>
    </xf>
    <xf numFmtId="1" fontId="3" fillId="0" borderId="0" xfId="0" applyNumberFormat="1" applyFont="1" applyFill="1" applyAlignment="1" applyProtection="1">
      <alignment horizontal="center"/>
      <protection hidden="1"/>
    </xf>
    <xf numFmtId="0" fontId="0" fillId="0" borderId="0" xfId="0" applyFill="1" applyProtection="1">
      <protection locked="0"/>
    </xf>
    <xf numFmtId="0" fontId="0" fillId="0" borderId="0" xfId="0" applyFill="1" applyAlignment="1" applyProtection="1">
      <alignment horizontal="center"/>
      <protection locked="0"/>
    </xf>
    <xf numFmtId="0" fontId="5" fillId="0" borderId="0" xfId="0" applyFont="1" applyFill="1" applyProtection="1">
      <protection locked="0"/>
    </xf>
    <xf numFmtId="0" fontId="5" fillId="0" borderId="0" xfId="0" applyFont="1" applyFill="1" applyAlignment="1" applyProtection="1">
      <alignment horizontal="center"/>
      <protection locked="0"/>
    </xf>
    <xf numFmtId="0" fontId="2" fillId="0" borderId="0" xfId="0" applyFont="1" applyFill="1" applyAlignment="1" applyProtection="1">
      <alignment horizontal="center"/>
      <protection locked="0" hidden="1"/>
    </xf>
    <xf numFmtId="0" fontId="3" fillId="0" borderId="0" xfId="0" applyFont="1" applyFill="1" applyAlignment="1" applyProtection="1">
      <alignment horizontal="center"/>
      <protection locked="0" hidden="1"/>
    </xf>
    <xf numFmtId="1" fontId="2" fillId="0" borderId="0" xfId="0" applyNumberFormat="1" applyFont="1" applyFill="1" applyAlignment="1" applyProtection="1">
      <alignment horizontal="center"/>
      <protection locked="0" hidden="1"/>
    </xf>
    <xf numFmtId="1" fontId="3" fillId="0" borderId="0" xfId="0" applyNumberFormat="1" applyFont="1" applyFill="1" applyAlignment="1" applyProtection="1">
      <alignment horizontal="center"/>
      <protection locked="0" hidden="1"/>
    </xf>
    <xf numFmtId="0" fontId="0" fillId="0" borderId="0" xfId="0" applyFill="1" applyProtection="1"/>
    <xf numFmtId="17" fontId="0" fillId="0" borderId="0" xfId="0" applyNumberFormat="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95250</xdr:colOff>
          <xdr:row>0</xdr:row>
          <xdr:rowOff>95250</xdr:rowOff>
        </xdr:from>
        <xdr:to>
          <xdr:col>22</xdr:col>
          <xdr:colOff>133350</xdr:colOff>
          <xdr:row>2</xdr:row>
          <xdr:rowOff>0</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400" b="1" i="1" u="none" strike="noStrike" baseline="0">
                  <a:solidFill>
                    <a:srgbClr val="FF6600"/>
                  </a:solidFill>
                  <a:latin typeface="Calibri"/>
                  <a:cs typeface="Calibri"/>
                </a:rPr>
                <a:t>2 </a:t>
              </a:r>
              <a:r>
                <a:rPr lang="ru-RU" sz="1400" b="1" i="1" u="none" strike="noStrike" baseline="0">
                  <a:solidFill>
                    <a:srgbClr val="0000FF"/>
                  </a:solidFill>
                  <a:latin typeface="Calibri"/>
                  <a:cs typeface="Calibri"/>
                </a:rPr>
                <a:t>Сортировать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1133475</xdr:colOff>
          <xdr:row>0</xdr:row>
          <xdr:rowOff>85725</xdr:rowOff>
        </xdr:from>
        <xdr:to>
          <xdr:col>19</xdr:col>
          <xdr:colOff>704850</xdr:colOff>
          <xdr:row>2</xdr:row>
          <xdr:rowOff>47625</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400" b="1" i="1" u="none" strike="noStrike" baseline="0">
                  <a:solidFill>
                    <a:srgbClr val="FF6600"/>
                  </a:solidFill>
                  <a:latin typeface="Calibri"/>
                  <a:cs typeface="Calibri"/>
                </a:rPr>
                <a:t>1 </a:t>
              </a:r>
              <a:r>
                <a:rPr lang="ru-RU" sz="1400" b="1" i="1" u="none" strike="noStrike" baseline="0">
                  <a:solidFill>
                    <a:srgbClr val="3366FF"/>
                  </a:solidFill>
                  <a:latin typeface="Calibri"/>
                  <a:cs typeface="Calibri"/>
                </a:rPr>
                <a:t>Обновить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28575</xdr:colOff>
          <xdr:row>0</xdr:row>
          <xdr:rowOff>76200</xdr:rowOff>
        </xdr:from>
        <xdr:to>
          <xdr:col>25</xdr:col>
          <xdr:colOff>0</xdr:colOff>
          <xdr:row>2</xdr:row>
          <xdr:rowOff>152400</xdr:rowOff>
        </xdr:to>
        <xdr:sp macro="" textlink="">
          <xdr:nvSpPr>
            <xdr:cNvPr id="1028" name="Button 4" hidden="1">
              <a:extLst>
                <a:ext uri="{63B3BB69-23CF-44E3-9099-C40C66FF867C}">
                  <a14:compatExt spid="_x0000_s102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ru-RU" sz="1400" b="1" i="1" u="none" strike="noStrike" baseline="0">
                  <a:solidFill>
                    <a:srgbClr val="FF6600"/>
                  </a:solidFill>
                  <a:latin typeface="Calibri"/>
                  <a:cs typeface="Calibri"/>
                </a:rPr>
                <a:t>3 </a:t>
              </a:r>
              <a:r>
                <a:rPr lang="ru-RU" sz="1100" b="1" i="1" u="none" strike="noStrike" baseline="0">
                  <a:solidFill>
                    <a:srgbClr val="3366FF"/>
                  </a:solidFill>
                  <a:latin typeface="Calibri"/>
                  <a:cs typeface="Calibri"/>
                </a:rPr>
                <a:t>Сброс при смене </a:t>
              </a:r>
            </a:p>
            <a:p>
              <a:pPr algn="ctr" rtl="0">
                <a:defRPr sz="1000"/>
              </a:pPr>
              <a:r>
                <a:rPr lang="ru-RU" sz="1100" b="1" i="1" u="none" strike="noStrike" baseline="0">
                  <a:solidFill>
                    <a:srgbClr val="3366FF"/>
                  </a:solidFill>
                  <a:latin typeface="Calibri"/>
                  <a:cs typeface="Calibri"/>
                </a:rPr>
                <a:t>Маржи</a:t>
              </a:r>
            </a:p>
          </xdr:txBody>
        </xdr:sp>
        <xdr:clientData fPrintsWithSheet="0"/>
      </xdr:twoCellAnchor>
    </mc:Choice>
    <mc:Fallback/>
  </mc:AlternateContent>
</xdr:wsDr>
</file>

<file path=xl/queryTables/queryTable1.xml><?xml version="1.0" encoding="utf-8"?>
<queryTable xmlns="http://schemas.openxmlformats.org/spreadsheetml/2006/main" name="canadian-dollar_performance_bonds.html#pageNumber=1&amp;sortField=exchange&amp;sortAsc=true&amp;exchange=CME" adjustColumnWidth="0"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brent-crude-oil-last-day_performance_bonds.html#sortField=exchange&amp;sortAsc=true&amp;clearingCode=BZ&amp;sector=CRUDE+OIL&amp;exchange=NYM&amp;pageNumber=1" connectionId="3" autoFormatId="16" applyNumberFormats="0" applyBorderFormats="0" applyFontFormats="1" applyPatternFormats="1" applyAlignmentFormats="0" applyWidthHeightFormats="0"/>
</file>

<file path=xl/queryTables/queryTable3.xml><?xml version="1.0" encoding="utf-8"?>
<queryTable xmlns="http://schemas.openxmlformats.org/spreadsheetml/2006/main" name="light-sweet-crude_performance_bonds.html#sortField=exchange&amp;sortAsc=true&amp;clearingCode=CL&amp;sector=CRUDE+OIL&amp;exchange=NYM&amp;pageNumber=1" connectionId="4" autoFormatId="16" applyNumberFormats="0" applyBorderFormats="0" applyFontFormats="1" applyPatternFormats="1" applyAlignmentFormats="0" applyWidthHeightFormats="0"/>
</file>

<file path=xl/queryTables/queryTable4.xml><?xml version="1.0" encoding="utf-8"?>
<queryTable xmlns="http://schemas.openxmlformats.org/spreadsheetml/2006/main" name="gold_performance_bonds.html?foi=O&amp;optionProductId=192#pageNumber=1&amp;sortField=exchange&amp;sortAsc=true&amp;clearingCode=GC&amp;sector=METALS&amp;exchange=CMX" adjustColumnWidth="0" connectionId="2" autoFormatId="16" applyNumberFormats="0" applyBorderFormats="0" applyFontFormats="1" applyPatternFormats="1" applyAlignmentFormats="0" applyWidthHeightFormats="0"/>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queryTable" Target="../queryTables/query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queryTable" Target="../queryTables/queryTable2.xml"/></Relationships>
</file>

<file path=xl/worksheets/_rels/sheet3.xml.rels><?xml version="1.0" encoding="UTF-8" standalone="yes"?>
<Relationships xmlns="http://schemas.openxmlformats.org/package/2006/relationships"><Relationship Id="rId1" Type="http://schemas.openxmlformats.org/officeDocument/2006/relationships/queryTable" Target="../queryTables/queryTable3.xml"/></Relationships>
</file>

<file path=xl/worksheets/_rels/sheet4.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2"/>
  <dimension ref="A1:AE791"/>
  <sheetViews>
    <sheetView tabSelected="1" topLeftCell="R1" zoomScale="96" zoomScaleNormal="96" workbookViewId="0">
      <selection activeCell="D1" sqref="D1:H1048576"/>
    </sheetView>
  </sheetViews>
  <sheetFormatPr defaultColWidth="9.140625" defaultRowHeight="18.75" x14ac:dyDescent="0.3"/>
  <cols>
    <col min="1" max="16" width="9.85546875" style="1" hidden="1" customWidth="1"/>
    <col min="17" max="17" width="22.28515625" style="1" hidden="1" customWidth="1"/>
    <col min="18" max="18" width="22.28515625" style="1" customWidth="1"/>
    <col min="19" max="19" width="10" style="4" bestFit="1" customWidth="1"/>
    <col min="20" max="20" width="14.140625" style="1" customWidth="1"/>
    <col min="21" max="21" width="17" style="1" customWidth="1"/>
    <col min="22" max="22" width="11.5703125" style="1" customWidth="1"/>
    <col min="23" max="23" width="16.28515625" style="1" customWidth="1"/>
    <col min="24" max="24" width="13.140625" style="1" customWidth="1"/>
    <col min="25" max="25" width="8.5703125" style="1" customWidth="1"/>
    <col min="26" max="26" width="9.140625" style="1"/>
    <col min="27" max="27" width="11.85546875" style="1" customWidth="1"/>
    <col min="28" max="28" width="9.140625" style="1"/>
    <col min="29" max="29" width="13.140625" style="1" customWidth="1"/>
    <col min="30" max="30" width="8.28515625" style="1" customWidth="1"/>
    <col min="31" max="16384" width="9.140625" style="1"/>
  </cols>
  <sheetData>
    <row r="1" spans="1:31" x14ac:dyDescent="0.3">
      <c r="A1" s="1" t="s">
        <v>41</v>
      </c>
      <c r="D1" s="1">
        <v>48</v>
      </c>
      <c r="E1" s="3">
        <v>43678</v>
      </c>
      <c r="F1" s="3">
        <v>43678</v>
      </c>
      <c r="G1" s="1" t="s">
        <v>222</v>
      </c>
      <c r="H1" s="1" t="s">
        <v>728</v>
      </c>
      <c r="L1" s="1" t="s">
        <v>400</v>
      </c>
      <c r="M1" s="1" t="s">
        <v>401</v>
      </c>
      <c r="O1" s="1" t="str">
        <f>VLOOKUP(M1,D:G,4)</f>
        <v>2,400 CAD</v>
      </c>
      <c r="P1" s="1">
        <f>(LEFT(O1,5))*1000</f>
        <v>2400</v>
      </c>
    </row>
    <row r="2" spans="1:31" x14ac:dyDescent="0.3">
      <c r="D2" s="1">
        <v>48</v>
      </c>
      <c r="E2" s="2">
        <v>43739</v>
      </c>
      <c r="F2" s="2">
        <v>43739</v>
      </c>
      <c r="G2" s="1" t="s">
        <v>222</v>
      </c>
      <c r="H2" s="1" t="s">
        <v>729</v>
      </c>
      <c r="L2" s="1" t="s">
        <v>402</v>
      </c>
      <c r="M2" s="1" t="s">
        <v>403</v>
      </c>
      <c r="O2" s="1" t="str">
        <f>VLOOKUP(M2,D:G,4)</f>
        <v>1,350 USD</v>
      </c>
      <c r="P2" s="1">
        <f t="shared" ref="P2:P63" si="0">(LEFT(O2,5))*1000</f>
        <v>1350</v>
      </c>
    </row>
    <row r="3" spans="1:31" x14ac:dyDescent="0.3">
      <c r="A3" s="1" t="s">
        <v>42</v>
      </c>
      <c r="D3" s="1">
        <v>48</v>
      </c>
      <c r="E3" s="2">
        <v>43800</v>
      </c>
      <c r="F3" s="2">
        <v>44166</v>
      </c>
      <c r="G3" s="1" t="s">
        <v>222</v>
      </c>
      <c r="H3" s="1" t="s">
        <v>193</v>
      </c>
      <c r="L3" s="1" t="s">
        <v>404</v>
      </c>
      <c r="M3" s="1" t="s">
        <v>405</v>
      </c>
      <c r="O3" s="1" t="str">
        <f>VLOOKUP(M3,D:G,4)</f>
        <v>400,000 JPY</v>
      </c>
      <c r="P3" s="1">
        <f t="shared" si="0"/>
        <v>400000</v>
      </c>
    </row>
    <row r="4" spans="1:31" x14ac:dyDescent="0.3">
      <c r="D4" s="1">
        <v>62</v>
      </c>
      <c r="E4" s="2">
        <v>43678</v>
      </c>
      <c r="F4" s="2">
        <v>43678</v>
      </c>
      <c r="G4" s="1" t="s">
        <v>538</v>
      </c>
      <c r="H4" s="1" t="s">
        <v>193</v>
      </c>
      <c r="L4" s="1" t="s">
        <v>406</v>
      </c>
      <c r="M4" s="1" t="s">
        <v>407</v>
      </c>
      <c r="O4" s="1" t="str">
        <f>VLOOKUP(M4,D:G,4)</f>
        <v>2,500 NZD</v>
      </c>
      <c r="P4" s="1">
        <f t="shared" si="0"/>
        <v>2500</v>
      </c>
      <c r="R4" s="6" t="s">
        <v>33</v>
      </c>
      <c r="S4" s="6" t="s">
        <v>34</v>
      </c>
      <c r="T4" s="6" t="s">
        <v>37</v>
      </c>
      <c r="U4" s="6" t="s">
        <v>35</v>
      </c>
      <c r="V4" s="6" t="s">
        <v>36</v>
      </c>
      <c r="W4" s="6" t="s">
        <v>537</v>
      </c>
      <c r="X4" s="10" t="s">
        <v>588</v>
      </c>
    </row>
    <row r="5" spans="1:31" x14ac:dyDescent="0.3">
      <c r="A5" s="1" t="s">
        <v>656</v>
      </c>
      <c r="D5" s="1">
        <v>62</v>
      </c>
      <c r="E5" s="2">
        <v>43709</v>
      </c>
      <c r="F5" s="2">
        <v>43952</v>
      </c>
      <c r="G5" s="1" t="s">
        <v>538</v>
      </c>
      <c r="H5" s="1" t="s">
        <v>730</v>
      </c>
      <c r="L5" s="1" t="s">
        <v>408</v>
      </c>
      <c r="M5" s="1" t="s">
        <v>409</v>
      </c>
      <c r="O5" s="1" t="str">
        <f>VLOOKUP(M5,D:G,4)</f>
        <v>3,120 USD</v>
      </c>
      <c r="P5" s="1">
        <f t="shared" si="0"/>
        <v>3120</v>
      </c>
    </row>
    <row r="6" spans="1:31" x14ac:dyDescent="0.3">
      <c r="D6" s="1" t="s">
        <v>397</v>
      </c>
      <c r="E6" s="2">
        <v>43678</v>
      </c>
      <c r="F6" s="2">
        <v>43770</v>
      </c>
      <c r="G6" s="1" t="s">
        <v>149</v>
      </c>
      <c r="H6" s="1" t="s">
        <v>739</v>
      </c>
      <c r="L6" s="1" t="s">
        <v>410</v>
      </c>
      <c r="M6" s="1" t="s">
        <v>411</v>
      </c>
      <c r="O6" s="1" t="str">
        <f>VLOOKUP(M6,D:G,4)</f>
        <v>5,250 CHF</v>
      </c>
      <c r="P6" s="1">
        <f t="shared" si="0"/>
        <v>5250</v>
      </c>
      <c r="R6" s="4" t="s">
        <v>0</v>
      </c>
      <c r="S6" s="12">
        <f>(LEFT(VLOOKUP(M1,D1:G501,4),5))*1000</f>
        <v>2400</v>
      </c>
      <c r="T6" s="12">
        <f>(S6/100)*110</f>
        <v>2640</v>
      </c>
      <c r="U6" s="12">
        <v>20</v>
      </c>
      <c r="V6" s="13">
        <f>T6/U6</f>
        <v>132</v>
      </c>
      <c r="W6" s="12">
        <f>V6*10</f>
        <v>1320</v>
      </c>
      <c r="X6" s="23">
        <v>1595</v>
      </c>
      <c r="Y6" s="14">
        <f>W6-X6</f>
        <v>-275</v>
      </c>
      <c r="Z6" s="27"/>
      <c r="AA6" s="19"/>
      <c r="AB6" s="19"/>
      <c r="AC6" s="19"/>
      <c r="AD6" s="20"/>
      <c r="AE6" s="19"/>
    </row>
    <row r="7" spans="1:31" x14ac:dyDescent="0.3">
      <c r="A7" s="1" t="s">
        <v>657</v>
      </c>
      <c r="D7" s="1" t="s">
        <v>211</v>
      </c>
      <c r="E7" s="3">
        <v>43709</v>
      </c>
      <c r="F7" s="2">
        <v>43800</v>
      </c>
      <c r="G7" s="1" t="s">
        <v>302</v>
      </c>
      <c r="H7" s="1" t="s">
        <v>763</v>
      </c>
      <c r="L7" s="1" t="s">
        <v>412</v>
      </c>
      <c r="M7" s="1" t="s">
        <v>413</v>
      </c>
      <c r="O7" s="1" t="str">
        <f>VLOOKUP(M7,D:G,4)</f>
        <v>2,100 USD</v>
      </c>
      <c r="P7" s="1">
        <f t="shared" si="0"/>
        <v>2100</v>
      </c>
      <c r="R7" s="5" t="s">
        <v>1</v>
      </c>
      <c r="S7" s="15">
        <f>(LEFT(VLOOKUP(M2,D2:G502,4),5))*1000</f>
        <v>1350</v>
      </c>
      <c r="T7" s="15">
        <f t="shared" ref="T7:T42" si="1">(S7/100)*110</f>
        <v>1485</v>
      </c>
      <c r="U7" s="15">
        <v>10</v>
      </c>
      <c r="V7" s="16">
        <f t="shared" ref="V7:V42" si="2">T7/U7</f>
        <v>148.5</v>
      </c>
      <c r="W7" s="15">
        <f t="shared" ref="W7:W39" si="3">V7*10</f>
        <v>1485</v>
      </c>
      <c r="X7" s="24">
        <v>1430</v>
      </c>
      <c r="Y7" s="14">
        <f t="shared" ref="Y7:Y42" si="4">W7-X7</f>
        <v>55</v>
      </c>
      <c r="Z7" s="21"/>
      <c r="AA7" s="21"/>
      <c r="AB7" s="21"/>
      <c r="AC7" s="21"/>
      <c r="AD7" s="22"/>
      <c r="AE7" s="21"/>
    </row>
    <row r="8" spans="1:31" x14ac:dyDescent="0.3">
      <c r="A8" s="1" t="s">
        <v>658</v>
      </c>
      <c r="D8" s="1" t="s">
        <v>213</v>
      </c>
      <c r="E8" s="2">
        <v>43709</v>
      </c>
      <c r="F8" s="2">
        <v>43800</v>
      </c>
      <c r="G8" s="1" t="s">
        <v>630</v>
      </c>
      <c r="H8" s="1" t="s">
        <v>763</v>
      </c>
      <c r="L8" s="1" t="s">
        <v>414</v>
      </c>
      <c r="M8" s="1" t="s">
        <v>415</v>
      </c>
      <c r="O8" s="1" t="str">
        <f>VLOOKUP(M8,D:G,4)</f>
        <v>1,425 USD</v>
      </c>
      <c r="P8" s="1">
        <f t="shared" si="0"/>
        <v>1425</v>
      </c>
      <c r="R8" s="4" t="s">
        <v>2</v>
      </c>
      <c r="S8" s="12">
        <f>(LEFT(VLOOKUP(M3,D3:G503,4),5))*1000</f>
        <v>400000</v>
      </c>
      <c r="T8" s="12">
        <f t="shared" si="1"/>
        <v>440000</v>
      </c>
      <c r="U8" s="12">
        <v>2000</v>
      </c>
      <c r="V8" s="13">
        <f t="shared" si="2"/>
        <v>220</v>
      </c>
      <c r="W8" s="12">
        <f t="shared" si="3"/>
        <v>2200</v>
      </c>
      <c r="X8" s="23">
        <v>2612.5</v>
      </c>
      <c r="Y8" s="14">
        <f t="shared" si="4"/>
        <v>-412.5</v>
      </c>
      <c r="Z8" s="19"/>
      <c r="AA8" s="19"/>
      <c r="AB8" s="19"/>
      <c r="AC8" s="19"/>
      <c r="AD8" s="20"/>
      <c r="AE8" s="19"/>
    </row>
    <row r="9" spans="1:31" x14ac:dyDescent="0.3">
      <c r="A9" s="1" t="s">
        <v>659</v>
      </c>
      <c r="D9" s="1" t="s">
        <v>216</v>
      </c>
      <c r="E9" s="2">
        <v>43709</v>
      </c>
      <c r="F9" s="2">
        <v>43800</v>
      </c>
      <c r="G9" s="1" t="s">
        <v>214</v>
      </c>
      <c r="H9" s="1" t="s">
        <v>731</v>
      </c>
      <c r="L9" s="1" t="s">
        <v>414</v>
      </c>
      <c r="M9" s="1" t="s">
        <v>415</v>
      </c>
      <c r="O9" s="1" t="str">
        <f>VLOOKUP(M9,D:G,4)</f>
        <v>1,425 USD</v>
      </c>
      <c r="P9" s="1">
        <f t="shared" si="0"/>
        <v>1425</v>
      </c>
      <c r="R9" s="4" t="s">
        <v>3</v>
      </c>
      <c r="S9" s="12">
        <f>(LEFT(VLOOKUP(M4,D4:G504,4),5))*1000</f>
        <v>2500</v>
      </c>
      <c r="T9" s="12">
        <f t="shared" si="1"/>
        <v>2750</v>
      </c>
      <c r="U9" s="12">
        <v>20</v>
      </c>
      <c r="V9" s="13">
        <f t="shared" si="2"/>
        <v>137.5</v>
      </c>
      <c r="W9" s="12">
        <f t="shared" si="3"/>
        <v>1375</v>
      </c>
      <c r="X9" s="23">
        <v>1980</v>
      </c>
      <c r="Y9" s="14">
        <f t="shared" si="4"/>
        <v>-605</v>
      </c>
      <c r="Z9" s="19"/>
      <c r="AA9" s="19"/>
      <c r="AB9" s="19"/>
      <c r="AC9" s="19"/>
      <c r="AD9" s="20"/>
      <c r="AE9" s="19"/>
    </row>
    <row r="10" spans="1:31" x14ac:dyDescent="0.3">
      <c r="A10" s="1" t="s">
        <v>660</v>
      </c>
      <c r="D10" s="1" t="s">
        <v>219</v>
      </c>
      <c r="E10" s="2">
        <v>43709</v>
      </c>
      <c r="F10" s="2">
        <v>43800</v>
      </c>
      <c r="G10" s="1" t="s">
        <v>764</v>
      </c>
      <c r="H10" s="1" t="s">
        <v>763</v>
      </c>
      <c r="L10" s="1" t="s">
        <v>414</v>
      </c>
      <c r="M10" s="1" t="s">
        <v>415</v>
      </c>
      <c r="O10" s="1" t="str">
        <f>VLOOKUP(M10,D:G,4)</f>
        <v>1,425 USD</v>
      </c>
      <c r="P10" s="1">
        <f t="shared" si="0"/>
        <v>1425</v>
      </c>
      <c r="R10" s="4" t="s">
        <v>4</v>
      </c>
      <c r="S10" s="12">
        <f>(LEFT(VLOOKUP(M6,D5:G505,4),5))*1000</f>
        <v>5250</v>
      </c>
      <c r="T10" s="12">
        <f t="shared" si="1"/>
        <v>5775</v>
      </c>
      <c r="U10" s="12">
        <v>12.5</v>
      </c>
      <c r="V10" s="13">
        <f t="shared" si="2"/>
        <v>462</v>
      </c>
      <c r="W10" s="12">
        <f t="shared" si="3"/>
        <v>4620</v>
      </c>
      <c r="X10" s="23">
        <v>4664</v>
      </c>
      <c r="Y10" s="14">
        <f t="shared" si="4"/>
        <v>-44</v>
      </c>
      <c r="Z10" s="19"/>
      <c r="AA10" s="19"/>
      <c r="AB10" s="19"/>
      <c r="AC10" s="19"/>
      <c r="AD10" s="20"/>
      <c r="AE10" s="19"/>
    </row>
    <row r="11" spans="1:31" x14ac:dyDescent="0.3">
      <c r="A11" s="1" t="s">
        <v>661</v>
      </c>
      <c r="D11" s="1" t="s">
        <v>221</v>
      </c>
      <c r="E11" s="2">
        <v>43709</v>
      </c>
      <c r="F11" s="2">
        <v>43800</v>
      </c>
      <c r="G11" s="1" t="s">
        <v>394</v>
      </c>
      <c r="H11" s="1" t="s">
        <v>731</v>
      </c>
      <c r="L11" s="1" t="s">
        <v>414</v>
      </c>
      <c r="M11" s="1" t="s">
        <v>415</v>
      </c>
      <c r="O11" s="1" t="str">
        <f>VLOOKUP(M11,D:G,4)</f>
        <v>1,425 USD</v>
      </c>
      <c r="P11" s="1">
        <f t="shared" si="0"/>
        <v>1425</v>
      </c>
      <c r="R11" s="5" t="s">
        <v>5</v>
      </c>
      <c r="S11" s="15">
        <f>(LEFT(VLOOKUP(M7,D6:G506,4),5))*1000</f>
        <v>2100</v>
      </c>
      <c r="T11" s="15">
        <f t="shared" si="1"/>
        <v>2310</v>
      </c>
      <c r="U11" s="15">
        <v>6.25</v>
      </c>
      <c r="V11" s="16">
        <f t="shared" si="2"/>
        <v>369.6</v>
      </c>
      <c r="W11" s="15">
        <f>V11*10</f>
        <v>3696</v>
      </c>
      <c r="X11" s="24">
        <v>3696</v>
      </c>
      <c r="Y11" s="14">
        <f t="shared" si="4"/>
        <v>0</v>
      </c>
      <c r="Z11" s="21"/>
      <c r="AA11" s="21"/>
      <c r="AB11" s="21"/>
      <c r="AC11" s="21"/>
      <c r="AD11" s="22"/>
      <c r="AE11" s="21"/>
    </row>
    <row r="12" spans="1:31" x14ac:dyDescent="0.3">
      <c r="A12" s="1" t="s">
        <v>662</v>
      </c>
      <c r="D12" s="1" t="s">
        <v>224</v>
      </c>
      <c r="E12" s="2">
        <v>43709</v>
      </c>
      <c r="F12" s="2">
        <v>43800</v>
      </c>
      <c r="G12" s="1" t="s">
        <v>580</v>
      </c>
      <c r="H12" s="1" t="s">
        <v>763</v>
      </c>
      <c r="L12" s="1" t="s">
        <v>416</v>
      </c>
      <c r="M12" s="1" t="s">
        <v>417</v>
      </c>
      <c r="O12" s="1" t="str">
        <f>VLOOKUP(M12,D:G,4)</f>
        <v>565,000 JPY</v>
      </c>
      <c r="P12" s="1">
        <f t="shared" si="0"/>
        <v>565000</v>
      </c>
      <c r="R12" s="4" t="s">
        <v>6</v>
      </c>
      <c r="S12" s="12">
        <f>(LEFT(VLOOKUP(M8,D7:G507,4),5))*1000</f>
        <v>1425</v>
      </c>
      <c r="T12" s="12">
        <f>(S12/100)*110</f>
        <v>1567.5</v>
      </c>
      <c r="U12" s="12">
        <v>5</v>
      </c>
      <c r="V12" s="13">
        <f t="shared" si="2"/>
        <v>313.5</v>
      </c>
      <c r="W12" s="12">
        <f t="shared" si="3"/>
        <v>3135</v>
      </c>
      <c r="X12" s="23">
        <v>5060</v>
      </c>
      <c r="Y12" s="14">
        <f>W12-X12</f>
        <v>-1925</v>
      </c>
      <c r="Z12" s="19"/>
      <c r="AA12" s="19"/>
      <c r="AB12" s="19"/>
      <c r="AC12" s="19"/>
      <c r="AD12" s="20"/>
      <c r="AE12" s="19"/>
    </row>
    <row r="13" spans="1:31" x14ac:dyDescent="0.3">
      <c r="A13" s="1" t="s">
        <v>663</v>
      </c>
      <c r="D13" s="1" t="s">
        <v>226</v>
      </c>
      <c r="E13" s="2">
        <v>43709</v>
      </c>
      <c r="F13" s="2">
        <v>43800</v>
      </c>
      <c r="G13" s="1" t="s">
        <v>390</v>
      </c>
      <c r="H13" s="1" t="s">
        <v>731</v>
      </c>
      <c r="L13" s="1" t="s">
        <v>418</v>
      </c>
      <c r="M13" s="1" t="s">
        <v>419</v>
      </c>
      <c r="O13" s="1" t="str">
        <f>VLOOKUP(M13,D:G,4)</f>
        <v>1,000 USD</v>
      </c>
      <c r="P13" s="1">
        <f t="shared" si="0"/>
        <v>1000</v>
      </c>
      <c r="R13" s="4" t="s">
        <v>7</v>
      </c>
      <c r="S13" s="12">
        <f>(LEFT(VLOOKUP(M12,D8:G508,4),5))*1000</f>
        <v>565000</v>
      </c>
      <c r="T13" s="12">
        <f t="shared" si="1"/>
        <v>621500</v>
      </c>
      <c r="U13" s="12">
        <v>1250</v>
      </c>
      <c r="V13" s="13">
        <f t="shared" si="2"/>
        <v>497.2</v>
      </c>
      <c r="W13" s="12">
        <f t="shared" si="3"/>
        <v>4972</v>
      </c>
      <c r="X13" s="23">
        <v>5720</v>
      </c>
      <c r="Y13" s="14">
        <f t="shared" si="4"/>
        <v>-748</v>
      </c>
      <c r="Z13" s="19"/>
      <c r="AA13" s="19"/>
      <c r="AB13" s="19"/>
      <c r="AC13" s="19"/>
      <c r="AD13" s="20"/>
      <c r="AE13" s="19"/>
    </row>
    <row r="14" spans="1:31" x14ac:dyDescent="0.3">
      <c r="A14" s="1" t="s">
        <v>664</v>
      </c>
      <c r="D14" s="1" t="s">
        <v>228</v>
      </c>
      <c r="E14" s="3">
        <v>43709</v>
      </c>
      <c r="F14" s="2">
        <v>44075</v>
      </c>
      <c r="G14" s="1" t="s">
        <v>392</v>
      </c>
      <c r="H14" s="1" t="s">
        <v>731</v>
      </c>
      <c r="L14" s="1" t="s">
        <v>420</v>
      </c>
      <c r="M14" s="1" t="s">
        <v>421</v>
      </c>
      <c r="O14" s="1" t="str">
        <f>VLOOKUP(M14,D:G,4)</f>
        <v>3,000 AUD</v>
      </c>
      <c r="P14" s="1">
        <f t="shared" si="0"/>
        <v>3000</v>
      </c>
      <c r="R14" s="5" t="s">
        <v>8</v>
      </c>
      <c r="S14" s="15">
        <f>(LEFT(VLOOKUP(M13,D9:G509,4),5))*1000</f>
        <v>1000</v>
      </c>
      <c r="T14" s="15">
        <f t="shared" si="1"/>
        <v>1100</v>
      </c>
      <c r="U14" s="15">
        <v>10</v>
      </c>
      <c r="V14" s="16">
        <f t="shared" si="2"/>
        <v>110</v>
      </c>
      <c r="W14" s="15">
        <f>V14/-10000</f>
        <v>-1.0999999999999999E-2</v>
      </c>
      <c r="X14" s="24" t="e">
        <v>#VALUE!</v>
      </c>
      <c r="Y14" s="14" t="e">
        <f t="shared" si="4"/>
        <v>#VALUE!</v>
      </c>
      <c r="Z14" s="21"/>
      <c r="AA14" s="21"/>
      <c r="AB14" s="21"/>
      <c r="AC14" s="21"/>
      <c r="AD14" s="22"/>
      <c r="AE14" s="21"/>
    </row>
    <row r="15" spans="1:31" x14ac:dyDescent="0.3">
      <c r="A15" s="1" t="s">
        <v>665</v>
      </c>
      <c r="D15" s="1" t="s">
        <v>231</v>
      </c>
      <c r="E15" s="2">
        <v>43709</v>
      </c>
      <c r="F15" s="2">
        <v>43800</v>
      </c>
      <c r="G15" s="1" t="s">
        <v>395</v>
      </c>
      <c r="H15" s="1" t="s">
        <v>731</v>
      </c>
      <c r="L15" s="1" t="s">
        <v>422</v>
      </c>
      <c r="M15" s="1" t="s">
        <v>423</v>
      </c>
      <c r="O15" s="1" t="str">
        <f>VLOOKUP(M15,D:G,4)</f>
        <v>2,800 CAD</v>
      </c>
      <c r="P15" s="1">
        <f t="shared" si="0"/>
        <v>2800</v>
      </c>
      <c r="R15" s="4" t="s">
        <v>9</v>
      </c>
      <c r="S15" s="12">
        <f>(LEFT(VLOOKUP(M14,D10:G510,4),5))*1000</f>
        <v>3000</v>
      </c>
      <c r="T15" s="12">
        <f t="shared" si="1"/>
        <v>3300</v>
      </c>
      <c r="U15" s="12">
        <v>12.5</v>
      </c>
      <c r="V15" s="13">
        <f t="shared" si="2"/>
        <v>264</v>
      </c>
      <c r="W15" s="12">
        <f t="shared" si="3"/>
        <v>2640</v>
      </c>
      <c r="X15" s="23">
        <v>2728</v>
      </c>
      <c r="Y15" s="14">
        <f t="shared" si="4"/>
        <v>-88</v>
      </c>
      <c r="Z15" s="19"/>
      <c r="AA15" s="19"/>
      <c r="AB15" s="19"/>
      <c r="AC15" s="19"/>
      <c r="AD15" s="20"/>
      <c r="AE15" s="19"/>
    </row>
    <row r="16" spans="1:31" x14ac:dyDescent="0.3">
      <c r="A16" s="1" t="s">
        <v>666</v>
      </c>
      <c r="D16" s="1" t="s">
        <v>766</v>
      </c>
      <c r="E16" s="2">
        <v>43709</v>
      </c>
      <c r="F16" s="2">
        <v>44075</v>
      </c>
      <c r="G16" s="1" t="s">
        <v>160</v>
      </c>
      <c r="H16" s="1" t="s">
        <v>763</v>
      </c>
      <c r="L16" s="1" t="s">
        <v>424</v>
      </c>
      <c r="M16" s="1" t="s">
        <v>425</v>
      </c>
      <c r="O16" s="1" t="str">
        <f>VLOOKUP(M16,D:G,4)</f>
        <v>2,000 USD</v>
      </c>
      <c r="P16" s="1">
        <f t="shared" si="0"/>
        <v>2000</v>
      </c>
      <c r="R16" s="4" t="s">
        <v>10</v>
      </c>
      <c r="S16" s="12">
        <f t="shared" ref="S16:S20" si="5">(LEFT(VLOOKUP(M11,D11:G511,4),5))*1000</f>
        <v>1425</v>
      </c>
      <c r="T16" s="12">
        <f t="shared" si="1"/>
        <v>1567.5</v>
      </c>
      <c r="U16" s="12">
        <v>12.5</v>
      </c>
      <c r="V16" s="13">
        <f t="shared" si="2"/>
        <v>125.4</v>
      </c>
      <c r="W16" s="12">
        <f t="shared" si="3"/>
        <v>1254</v>
      </c>
      <c r="X16" s="23">
        <v>2024</v>
      </c>
      <c r="Y16" s="14">
        <f t="shared" si="4"/>
        <v>-770</v>
      </c>
      <c r="Z16" s="19"/>
      <c r="AA16" s="19"/>
      <c r="AB16" s="19"/>
      <c r="AC16" s="19"/>
      <c r="AD16" s="20"/>
      <c r="AE16" s="19"/>
    </row>
    <row r="17" spans="1:31" x14ac:dyDescent="0.3">
      <c r="A17" s="1" t="s">
        <v>667</v>
      </c>
      <c r="D17" s="1" t="s">
        <v>768</v>
      </c>
      <c r="E17" s="2">
        <v>43709</v>
      </c>
      <c r="F17" s="2">
        <v>44075</v>
      </c>
      <c r="G17" s="1" t="s">
        <v>160</v>
      </c>
      <c r="H17" s="1" t="s">
        <v>763</v>
      </c>
      <c r="L17" s="1" t="s">
        <v>426</v>
      </c>
      <c r="M17" s="1" t="s">
        <v>427</v>
      </c>
      <c r="O17" s="1" t="str">
        <f>VLOOKUP(M17,D:G,4)</f>
        <v>20,250 NOK</v>
      </c>
      <c r="P17" s="1">
        <f t="shared" si="0"/>
        <v>20250</v>
      </c>
      <c r="R17" s="4" t="s">
        <v>11</v>
      </c>
      <c r="S17" s="12">
        <f>(LEFT(VLOOKUP(M17,D12:G512,4),5))*1000</f>
        <v>20250</v>
      </c>
      <c r="T17" s="12">
        <f t="shared" si="1"/>
        <v>22275</v>
      </c>
      <c r="U17" s="12">
        <v>62.5</v>
      </c>
      <c r="V17" s="13">
        <f t="shared" si="2"/>
        <v>356.4</v>
      </c>
      <c r="W17" s="12">
        <f t="shared" si="3"/>
        <v>3564</v>
      </c>
      <c r="X17" s="23">
        <v>3520</v>
      </c>
      <c r="Y17" s="14">
        <f t="shared" si="4"/>
        <v>44</v>
      </c>
      <c r="Z17" s="19"/>
      <c r="AA17" s="19"/>
      <c r="AB17" s="19"/>
      <c r="AC17" s="19"/>
      <c r="AD17" s="20"/>
      <c r="AE17" s="19"/>
    </row>
    <row r="18" spans="1:31" x14ac:dyDescent="0.3">
      <c r="D18" s="1" t="s">
        <v>770</v>
      </c>
      <c r="E18" s="2">
        <v>43709</v>
      </c>
      <c r="F18" s="2">
        <v>44075</v>
      </c>
      <c r="G18" s="1" t="s">
        <v>222</v>
      </c>
      <c r="H18" s="1" t="s">
        <v>763</v>
      </c>
      <c r="L18" s="1" t="s">
        <v>428</v>
      </c>
      <c r="M18" s="1" t="s">
        <v>429</v>
      </c>
      <c r="O18" s="1" t="str">
        <f>VLOOKUP(M18,D:G,4)</f>
        <v>15,000 CNH</v>
      </c>
      <c r="P18" s="1">
        <f t="shared" si="0"/>
        <v>15000</v>
      </c>
      <c r="R18" s="4" t="s">
        <v>12</v>
      </c>
      <c r="S18" s="12">
        <f>(LEFT(VLOOKUP(M18,D13:G513,4),5))*1000</f>
        <v>15000</v>
      </c>
      <c r="T18" s="12">
        <f t="shared" si="1"/>
        <v>16500</v>
      </c>
      <c r="U18" s="12">
        <v>10</v>
      </c>
      <c r="V18" s="13">
        <f t="shared" si="2"/>
        <v>1650</v>
      </c>
      <c r="W18" s="12">
        <f t="shared" si="3"/>
        <v>16500</v>
      </c>
      <c r="X18" s="23">
        <v>16500</v>
      </c>
      <c r="Y18" s="14">
        <f t="shared" si="4"/>
        <v>0</v>
      </c>
      <c r="Z18" s="19"/>
      <c r="AA18" s="19"/>
      <c r="AB18" s="19"/>
      <c r="AC18" s="19"/>
      <c r="AD18" s="20"/>
      <c r="AE18" s="19"/>
    </row>
    <row r="19" spans="1:31" x14ac:dyDescent="0.3">
      <c r="A19" s="1" t="s">
        <v>668</v>
      </c>
      <c r="D19" s="1" t="s">
        <v>772</v>
      </c>
      <c r="E19" s="2">
        <v>43709</v>
      </c>
      <c r="F19" s="2">
        <v>44075</v>
      </c>
      <c r="G19" s="1" t="s">
        <v>222</v>
      </c>
      <c r="H19" s="1" t="s">
        <v>763</v>
      </c>
      <c r="L19" s="1" t="s">
        <v>428</v>
      </c>
      <c r="M19" s="1" t="s">
        <v>429</v>
      </c>
      <c r="O19" s="1" t="str">
        <f>VLOOKUP(M19,D:G,4)</f>
        <v>15,000 CNH</v>
      </c>
      <c r="P19" s="1">
        <f t="shared" si="0"/>
        <v>15000</v>
      </c>
      <c r="R19" s="4" t="s">
        <v>13</v>
      </c>
      <c r="S19" s="12">
        <f>(LEFT(VLOOKUP(M20,D14:G514,4),5))*1000</f>
        <v>360000</v>
      </c>
      <c r="T19" s="12">
        <f>(S19/100)*110</f>
        <v>396000</v>
      </c>
      <c r="U19" s="12">
        <v>2000</v>
      </c>
      <c r="V19" s="13">
        <f t="shared" si="2"/>
        <v>198</v>
      </c>
      <c r="W19" s="12">
        <f>V19*1000</f>
        <v>198000</v>
      </c>
      <c r="X19" s="23">
        <v>247500</v>
      </c>
      <c r="Y19" s="14">
        <f t="shared" si="4"/>
        <v>-49500</v>
      </c>
      <c r="Z19" s="19"/>
      <c r="AA19" s="19"/>
      <c r="AB19" s="19"/>
      <c r="AC19" s="19"/>
      <c r="AD19" s="20"/>
      <c r="AE19" s="19"/>
    </row>
    <row r="20" spans="1:31" x14ac:dyDescent="0.3">
      <c r="D20" s="1" t="s">
        <v>399</v>
      </c>
      <c r="E20" s="2">
        <v>43709</v>
      </c>
      <c r="F20" s="2">
        <v>43891</v>
      </c>
      <c r="G20" s="1" t="s">
        <v>229</v>
      </c>
      <c r="H20" s="1" t="s">
        <v>820</v>
      </c>
      <c r="L20" s="1" t="s">
        <v>430</v>
      </c>
      <c r="M20" s="1" t="s">
        <v>431</v>
      </c>
      <c r="O20" s="1" t="str">
        <f>VLOOKUP(M20,D:G,4)</f>
        <v>360,000 JPY</v>
      </c>
      <c r="P20" s="1">
        <f t="shared" si="0"/>
        <v>360000</v>
      </c>
      <c r="R20" s="4" t="s">
        <v>14</v>
      </c>
      <c r="S20" s="12">
        <f t="shared" si="5"/>
        <v>2800</v>
      </c>
      <c r="T20" s="12">
        <f t="shared" si="1"/>
        <v>3080</v>
      </c>
      <c r="U20" s="12">
        <v>8</v>
      </c>
      <c r="V20" s="13">
        <f t="shared" si="2"/>
        <v>385</v>
      </c>
      <c r="W20" s="12">
        <f t="shared" si="3"/>
        <v>3850</v>
      </c>
      <c r="X20" s="23">
        <v>4537.5</v>
      </c>
      <c r="Y20" s="14">
        <f t="shared" si="4"/>
        <v>-687.5</v>
      </c>
      <c r="Z20" s="19"/>
      <c r="AA20" s="19"/>
      <c r="AB20" s="19"/>
      <c r="AC20" s="19"/>
      <c r="AD20" s="20"/>
      <c r="AE20" s="19"/>
    </row>
    <row r="21" spans="1:31" x14ac:dyDescent="0.3">
      <c r="A21" s="1" t="s">
        <v>43</v>
      </c>
      <c r="D21" s="1" t="s">
        <v>401</v>
      </c>
      <c r="E21" s="2">
        <v>43709</v>
      </c>
      <c r="F21" s="2">
        <v>44166</v>
      </c>
      <c r="G21" s="1" t="s">
        <v>873</v>
      </c>
      <c r="H21" s="1" t="s">
        <v>874</v>
      </c>
      <c r="L21" s="1" t="s">
        <v>432</v>
      </c>
      <c r="M21" s="1" t="s">
        <v>433</v>
      </c>
      <c r="O21" s="1" t="str">
        <f>VLOOKUP(M21,D:G,4)</f>
        <v>4,200 USD</v>
      </c>
      <c r="P21" s="1">
        <f t="shared" si="0"/>
        <v>4200</v>
      </c>
      <c r="R21" s="4" t="s">
        <v>589</v>
      </c>
      <c r="S21" s="12">
        <f>(LEFT(VLOOKUP(M22,D16:G516,4),5))*1000</f>
        <v>2800</v>
      </c>
      <c r="T21" s="12">
        <f t="shared" si="1"/>
        <v>3080</v>
      </c>
      <c r="U21" s="12">
        <v>12.5</v>
      </c>
      <c r="V21" s="13">
        <f t="shared" si="2"/>
        <v>246.4</v>
      </c>
      <c r="W21" s="12">
        <f>V21/-10000</f>
        <v>-2.4640000000000002E-2</v>
      </c>
      <c r="X21" s="23">
        <v>-2.75E-2</v>
      </c>
      <c r="Y21" s="14">
        <f t="shared" si="4"/>
        <v>2.859999999999998E-3</v>
      </c>
      <c r="Z21" s="19"/>
      <c r="AA21" s="19"/>
      <c r="AB21" s="19"/>
      <c r="AC21" s="19"/>
      <c r="AD21" s="20"/>
      <c r="AE21" s="19"/>
    </row>
    <row r="22" spans="1:31" x14ac:dyDescent="0.3">
      <c r="A22" s="1" t="s">
        <v>44</v>
      </c>
      <c r="D22" s="1" t="s">
        <v>403</v>
      </c>
      <c r="E22" s="2">
        <v>43678</v>
      </c>
      <c r="F22" s="2">
        <v>43739</v>
      </c>
      <c r="G22" s="1" t="s">
        <v>164</v>
      </c>
      <c r="H22" s="1" t="s">
        <v>737</v>
      </c>
      <c r="L22" s="1" t="s">
        <v>434</v>
      </c>
      <c r="M22" s="1" t="s">
        <v>435</v>
      </c>
      <c r="O22" s="1" t="str">
        <f>VLOOKUP(M22,D:G,4)</f>
        <v>2,800 USD</v>
      </c>
      <c r="P22" s="1">
        <f t="shared" si="0"/>
        <v>2800</v>
      </c>
      <c r="R22" s="5" t="s">
        <v>15</v>
      </c>
      <c r="S22" s="15">
        <f>(LEFT(VLOOKUP(M24,D17:G517,4),5))*1000</f>
        <v>2000</v>
      </c>
      <c r="T22" s="15">
        <f t="shared" si="1"/>
        <v>2200</v>
      </c>
      <c r="U22" s="15">
        <v>12.5</v>
      </c>
      <c r="V22" s="16">
        <f t="shared" si="2"/>
        <v>176</v>
      </c>
      <c r="W22" s="15">
        <f t="shared" si="3"/>
        <v>1760</v>
      </c>
      <c r="X22" s="24">
        <v>1848</v>
      </c>
      <c r="Y22" s="14">
        <f t="shared" si="4"/>
        <v>-88</v>
      </c>
      <c r="Z22" s="21"/>
      <c r="AA22" s="21"/>
      <c r="AB22" s="21"/>
      <c r="AC22" s="21"/>
      <c r="AD22" s="22"/>
      <c r="AE22" s="21"/>
    </row>
    <row r="23" spans="1:31" x14ac:dyDescent="0.3">
      <c r="A23" s="1" t="s">
        <v>45</v>
      </c>
      <c r="D23" s="1" t="s">
        <v>403</v>
      </c>
      <c r="E23" s="3">
        <v>43770</v>
      </c>
      <c r="F23" s="2">
        <v>45444</v>
      </c>
      <c r="G23" s="1" t="s">
        <v>164</v>
      </c>
      <c r="H23" s="1" t="s">
        <v>515</v>
      </c>
      <c r="L23" s="1" t="s">
        <v>436</v>
      </c>
      <c r="M23" s="1" t="s">
        <v>437</v>
      </c>
      <c r="O23" s="1" t="str">
        <f>VLOOKUP(M23,D:G,4)</f>
        <v>1,000 USD</v>
      </c>
      <c r="P23" s="1">
        <f t="shared" si="0"/>
        <v>1000</v>
      </c>
      <c r="R23" s="4" t="s">
        <v>16</v>
      </c>
      <c r="S23" s="12">
        <f>(LEFT(VLOOKUP(M25,D18:G518,4),5))*1000</f>
        <v>3200</v>
      </c>
      <c r="T23" s="12">
        <f t="shared" si="1"/>
        <v>3520</v>
      </c>
      <c r="U23" s="12">
        <v>6</v>
      </c>
      <c r="V23" s="13">
        <f t="shared" si="2"/>
        <v>586.66666666666663</v>
      </c>
      <c r="W23" s="12">
        <f t="shared" si="3"/>
        <v>5866.6666666666661</v>
      </c>
      <c r="X23" s="23">
        <v>5133.3333333333339</v>
      </c>
      <c r="Y23" s="14">
        <f t="shared" si="4"/>
        <v>733.33333333333212</v>
      </c>
      <c r="Z23" s="19"/>
      <c r="AA23" s="19"/>
      <c r="AB23" s="19"/>
      <c r="AC23" s="19"/>
      <c r="AD23" s="20"/>
      <c r="AE23" s="19"/>
    </row>
    <row r="24" spans="1:31" x14ac:dyDescent="0.3">
      <c r="A24" s="1" t="s">
        <v>46</v>
      </c>
      <c r="D24" s="1" t="s">
        <v>405</v>
      </c>
      <c r="E24" s="2">
        <v>43709</v>
      </c>
      <c r="F24" s="2">
        <v>44166</v>
      </c>
      <c r="G24" s="1" t="s">
        <v>875</v>
      </c>
      <c r="H24" s="1" t="s">
        <v>874</v>
      </c>
      <c r="L24" s="1" t="s">
        <v>438</v>
      </c>
      <c r="M24" s="1" t="s">
        <v>439</v>
      </c>
      <c r="O24" s="1" t="str">
        <f>VLOOKUP(M24,D:G,4)</f>
        <v>2,000 USD</v>
      </c>
      <c r="P24" s="1">
        <f t="shared" si="0"/>
        <v>2000</v>
      </c>
      <c r="R24" s="4" t="s">
        <v>17</v>
      </c>
      <c r="S24" s="12">
        <f>(LEFT(VLOOKUP(M26,D19:G519,4),5))*1000</f>
        <v>4200</v>
      </c>
      <c r="T24" s="12">
        <f t="shared" si="1"/>
        <v>4620</v>
      </c>
      <c r="U24" s="12">
        <v>10</v>
      </c>
      <c r="V24" s="13">
        <f t="shared" si="2"/>
        <v>462</v>
      </c>
      <c r="W24" s="12">
        <f t="shared" si="3"/>
        <v>4620</v>
      </c>
      <c r="X24" s="23">
        <v>4070</v>
      </c>
      <c r="Y24" s="14">
        <f t="shared" si="4"/>
        <v>550</v>
      </c>
      <c r="Z24" s="19"/>
      <c r="AA24" s="19"/>
      <c r="AB24" s="19"/>
      <c r="AC24" s="19"/>
      <c r="AD24" s="20"/>
      <c r="AE24" s="19"/>
    </row>
    <row r="25" spans="1:31" x14ac:dyDescent="0.3">
      <c r="A25" s="1" t="s">
        <v>47</v>
      </c>
      <c r="D25" s="1" t="s">
        <v>407</v>
      </c>
      <c r="E25" s="2">
        <v>43709</v>
      </c>
      <c r="F25" s="2">
        <v>44166</v>
      </c>
      <c r="G25" s="1" t="s">
        <v>876</v>
      </c>
      <c r="H25" s="1" t="s">
        <v>874</v>
      </c>
      <c r="L25" s="1" t="s">
        <v>440</v>
      </c>
      <c r="M25" s="1" t="s">
        <v>441</v>
      </c>
      <c r="O25" s="1" t="str">
        <f>VLOOKUP(M25,D:G,4)</f>
        <v>3,200 USD</v>
      </c>
      <c r="P25" s="1">
        <f t="shared" si="0"/>
        <v>3200</v>
      </c>
      <c r="R25" s="4" t="s">
        <v>18</v>
      </c>
      <c r="S25" s="12">
        <f>(LEFT(VLOOKUP(M27,D20:G520,4),5))*1000</f>
        <v>2150</v>
      </c>
      <c r="T25" s="12">
        <f t="shared" si="1"/>
        <v>2365</v>
      </c>
      <c r="U25" s="12">
        <v>12.5</v>
      </c>
      <c r="V25" s="13">
        <f t="shared" si="2"/>
        <v>189.2</v>
      </c>
      <c r="W25" s="12">
        <f>V25/-1000000</f>
        <v>-1.8919999999999999E-4</v>
      </c>
      <c r="X25" s="23">
        <v>-2.6400000000000002E-4</v>
      </c>
      <c r="Y25" s="14">
        <f t="shared" si="4"/>
        <v>7.4800000000000029E-5</v>
      </c>
      <c r="Z25" s="19"/>
      <c r="AA25" s="19"/>
      <c r="AB25" s="19"/>
      <c r="AC25" s="19"/>
      <c r="AD25" s="20"/>
      <c r="AE25" s="19"/>
    </row>
    <row r="26" spans="1:31" x14ac:dyDescent="0.3">
      <c r="A26" s="1" t="s">
        <v>48</v>
      </c>
      <c r="D26" s="1" t="s">
        <v>941</v>
      </c>
      <c r="E26" s="2">
        <v>43716</v>
      </c>
      <c r="F26" s="2" t="s">
        <v>942</v>
      </c>
      <c r="G26" s="1" t="s">
        <v>943</v>
      </c>
      <c r="H26" s="1" t="s">
        <v>820</v>
      </c>
      <c r="L26" s="1" t="s">
        <v>442</v>
      </c>
      <c r="M26" s="1" t="s">
        <v>443</v>
      </c>
      <c r="O26" s="1" t="str">
        <f>VLOOKUP(M26,D:G,4)</f>
        <v>4,200 USD</v>
      </c>
      <c r="P26" s="1">
        <f t="shared" si="0"/>
        <v>4200</v>
      </c>
      <c r="R26" s="4" t="s">
        <v>19</v>
      </c>
      <c r="S26" s="12">
        <f>(LEFT(VLOOKUP(M29,D21:G521,4),5))*1000</f>
        <v>1600</v>
      </c>
      <c r="T26" s="12">
        <f t="shared" si="1"/>
        <v>1760</v>
      </c>
      <c r="U26" s="12">
        <v>8</v>
      </c>
      <c r="V26" s="13">
        <f t="shared" si="2"/>
        <v>220</v>
      </c>
      <c r="W26" s="12">
        <f t="shared" si="3"/>
        <v>2200</v>
      </c>
      <c r="X26" s="23">
        <v>1925</v>
      </c>
      <c r="Y26" s="14">
        <f t="shared" si="4"/>
        <v>275</v>
      </c>
      <c r="Z26" s="19"/>
      <c r="AA26" s="19"/>
      <c r="AB26" s="19"/>
      <c r="AC26" s="19"/>
      <c r="AD26" s="20"/>
      <c r="AE26" s="19"/>
    </row>
    <row r="27" spans="1:31" x14ac:dyDescent="0.3">
      <c r="A27" s="1" t="s">
        <v>49</v>
      </c>
      <c r="D27" s="1" t="s">
        <v>941</v>
      </c>
      <c r="E27" s="2" t="s">
        <v>944</v>
      </c>
      <c r="F27" s="2">
        <v>43778</v>
      </c>
      <c r="G27" s="1" t="s">
        <v>945</v>
      </c>
      <c r="H27" s="1" t="s">
        <v>820</v>
      </c>
      <c r="L27" s="1" t="s">
        <v>444</v>
      </c>
      <c r="M27" s="1" t="s">
        <v>445</v>
      </c>
      <c r="O27" s="1" t="str">
        <f>VLOOKUP(M27,D:G,4)</f>
        <v>2,150 USD</v>
      </c>
      <c r="P27" s="1">
        <f t="shared" si="0"/>
        <v>2150</v>
      </c>
      <c r="R27" s="4" t="s">
        <v>20</v>
      </c>
      <c r="S27" s="12">
        <f>(LEFT(VLOOKUP(M30,D22:G522,4),5))*1000</f>
        <v>20000</v>
      </c>
      <c r="T27" s="12">
        <f t="shared" si="1"/>
        <v>22000</v>
      </c>
      <c r="U27" s="12">
        <v>62.5</v>
      </c>
      <c r="V27" s="13">
        <f t="shared" si="2"/>
        <v>352</v>
      </c>
      <c r="W27" s="12">
        <f t="shared" si="3"/>
        <v>3520</v>
      </c>
      <c r="X27" s="23">
        <v>2904</v>
      </c>
      <c r="Y27" s="14">
        <f t="shared" si="4"/>
        <v>616</v>
      </c>
      <c r="Z27" s="19"/>
      <c r="AA27" s="19"/>
      <c r="AB27" s="19"/>
      <c r="AC27" s="19"/>
      <c r="AD27" s="20"/>
      <c r="AE27" s="19"/>
    </row>
    <row r="28" spans="1:31" x14ac:dyDescent="0.3">
      <c r="A28" s="1" t="s">
        <v>50</v>
      </c>
      <c r="D28" s="1" t="s">
        <v>941</v>
      </c>
      <c r="E28" s="2">
        <v>43808</v>
      </c>
      <c r="F28" s="2">
        <v>43718</v>
      </c>
      <c r="G28" s="1" t="s">
        <v>946</v>
      </c>
      <c r="H28" s="1" t="s">
        <v>820</v>
      </c>
      <c r="L28" s="1" t="s">
        <v>446</v>
      </c>
      <c r="M28" s="1" t="s">
        <v>447</v>
      </c>
      <c r="O28" s="1" t="str">
        <f>VLOOKUP(M28,D:G,4)</f>
        <v>1,075 USD</v>
      </c>
      <c r="P28" s="1">
        <f t="shared" si="0"/>
        <v>1075</v>
      </c>
      <c r="R28" s="4" t="s">
        <v>21</v>
      </c>
      <c r="S28" s="12">
        <f>(LEFT(VLOOKUP(M40,D23:G523,4),5))*1000</f>
        <v>1200</v>
      </c>
      <c r="T28" s="12">
        <f t="shared" si="1"/>
        <v>1320</v>
      </c>
      <c r="U28" s="12">
        <v>5</v>
      </c>
      <c r="V28" s="13">
        <f t="shared" si="2"/>
        <v>264</v>
      </c>
      <c r="W28" s="12">
        <f t="shared" si="3"/>
        <v>2640</v>
      </c>
      <c r="X28" s="23">
        <v>2970</v>
      </c>
      <c r="Y28" s="14">
        <f t="shared" si="4"/>
        <v>-330</v>
      </c>
      <c r="Z28" s="19"/>
      <c r="AA28" s="19"/>
      <c r="AB28" s="19"/>
      <c r="AC28" s="19"/>
      <c r="AD28" s="20"/>
      <c r="AE28" s="19"/>
    </row>
    <row r="29" spans="1:31" x14ac:dyDescent="0.3">
      <c r="A29" s="1" t="s">
        <v>52</v>
      </c>
      <c r="D29" s="1" t="s">
        <v>941</v>
      </c>
      <c r="E29" s="2">
        <v>43748</v>
      </c>
      <c r="F29" s="2" t="s">
        <v>947</v>
      </c>
      <c r="G29" s="1" t="s">
        <v>948</v>
      </c>
      <c r="H29" s="1" t="s">
        <v>820</v>
      </c>
      <c r="L29" s="1" t="s">
        <v>448</v>
      </c>
      <c r="M29" s="1" t="s">
        <v>449</v>
      </c>
      <c r="O29" s="1" t="str">
        <f>VLOOKUP(M29,D:G,4)</f>
        <v>1,600 EUR</v>
      </c>
      <c r="P29" s="1">
        <f t="shared" si="0"/>
        <v>1600</v>
      </c>
      <c r="R29" s="4" t="s">
        <v>22</v>
      </c>
      <c r="S29" s="12">
        <f>(LEFT(VLOOKUP(M42,D24:G524,4),5))*1000</f>
        <v>1200</v>
      </c>
      <c r="T29" s="12">
        <f t="shared" si="1"/>
        <v>1320</v>
      </c>
      <c r="U29" s="12">
        <v>10</v>
      </c>
      <c r="V29" s="13">
        <f t="shared" si="2"/>
        <v>132</v>
      </c>
      <c r="W29" s="12">
        <f t="shared" si="3"/>
        <v>1320</v>
      </c>
      <c r="X29" s="23">
        <v>1430</v>
      </c>
      <c r="Y29" s="14">
        <f t="shared" si="4"/>
        <v>-110</v>
      </c>
      <c r="Z29" s="19"/>
      <c r="AA29" s="19"/>
      <c r="AB29" s="19"/>
      <c r="AC29" s="19"/>
      <c r="AD29" s="20"/>
      <c r="AE29" s="19"/>
    </row>
    <row r="30" spans="1:31" x14ac:dyDescent="0.3">
      <c r="A30" s="1" t="s">
        <v>51</v>
      </c>
      <c r="D30" s="1" t="s">
        <v>941</v>
      </c>
      <c r="E30" s="2" t="s">
        <v>949</v>
      </c>
      <c r="F30" s="2">
        <v>43811</v>
      </c>
      <c r="G30" s="1" t="s">
        <v>950</v>
      </c>
      <c r="H30" s="1" t="s">
        <v>820</v>
      </c>
      <c r="L30" s="1" t="s">
        <v>450</v>
      </c>
      <c r="M30" s="1" t="s">
        <v>451</v>
      </c>
      <c r="O30" s="1" t="str">
        <f>VLOOKUP(M30,D:G,4)</f>
        <v>20,000 SEK</v>
      </c>
      <c r="P30" s="1">
        <f t="shared" si="0"/>
        <v>20000</v>
      </c>
      <c r="R30" s="4" t="s">
        <v>23</v>
      </c>
      <c r="S30" s="12">
        <f>(LEFT(VLOOKUP(M43,D25:G525,4),5))*1000</f>
        <v>3200</v>
      </c>
      <c r="T30" s="12">
        <f t="shared" si="1"/>
        <v>3520</v>
      </c>
      <c r="U30" s="12">
        <v>10</v>
      </c>
      <c r="V30" s="13">
        <f t="shared" si="2"/>
        <v>352</v>
      </c>
      <c r="W30" s="12">
        <f t="shared" si="3"/>
        <v>3520</v>
      </c>
      <c r="X30" s="23">
        <v>3300</v>
      </c>
      <c r="Y30" s="14">
        <f t="shared" si="4"/>
        <v>220</v>
      </c>
      <c r="Z30" s="19"/>
      <c r="AA30" s="19"/>
      <c r="AB30" s="19"/>
      <c r="AC30" s="19"/>
      <c r="AD30" s="20"/>
      <c r="AE30" s="19"/>
    </row>
    <row r="31" spans="1:31" x14ac:dyDescent="0.3">
      <c r="D31" s="1" t="s">
        <v>941</v>
      </c>
      <c r="E31" s="2" t="s">
        <v>951</v>
      </c>
      <c r="F31" s="2" t="s">
        <v>952</v>
      </c>
      <c r="G31" s="1" t="s">
        <v>953</v>
      </c>
      <c r="H31" s="1" t="s">
        <v>820</v>
      </c>
      <c r="L31" s="1" t="s">
        <v>452</v>
      </c>
      <c r="M31" s="1" t="s">
        <v>453</v>
      </c>
      <c r="O31" s="1" t="str">
        <f>VLOOKUP(M31,D:G,4)</f>
        <v>2,700 USD</v>
      </c>
      <c r="P31" s="1">
        <f t="shared" si="0"/>
        <v>2700</v>
      </c>
      <c r="R31" s="4" t="s">
        <v>24</v>
      </c>
      <c r="S31" s="12">
        <f>(LEFT(VLOOKUP(M44,D26:G526,4),5))*1000</f>
        <v>1300</v>
      </c>
      <c r="T31" s="12">
        <f t="shared" si="1"/>
        <v>1430</v>
      </c>
      <c r="U31" s="12">
        <v>6</v>
      </c>
      <c r="V31" s="13">
        <f t="shared" si="2"/>
        <v>238.33333333333334</v>
      </c>
      <c r="W31" s="17">
        <f>TRUNC(V31*10,0)</f>
        <v>2383</v>
      </c>
      <c r="X31" s="25">
        <v>2016</v>
      </c>
      <c r="Y31" s="14">
        <f t="shared" si="4"/>
        <v>367</v>
      </c>
      <c r="Z31" s="19"/>
      <c r="AA31" s="19"/>
      <c r="AB31" s="19"/>
      <c r="AC31" s="19"/>
      <c r="AD31" s="20"/>
      <c r="AE31" s="19"/>
    </row>
    <row r="32" spans="1:31" x14ac:dyDescent="0.3">
      <c r="A32" s="1" t="s">
        <v>669</v>
      </c>
      <c r="D32" s="1" t="s">
        <v>941</v>
      </c>
      <c r="E32" s="2" t="s">
        <v>954</v>
      </c>
      <c r="F32" s="2">
        <v>44167</v>
      </c>
      <c r="G32" s="1" t="s">
        <v>955</v>
      </c>
      <c r="H32" s="1" t="s">
        <v>820</v>
      </c>
      <c r="L32" s="1" t="s">
        <v>454</v>
      </c>
      <c r="M32" s="1" t="s">
        <v>455</v>
      </c>
      <c r="O32" s="1" t="str">
        <f>VLOOKUP(M32,D:G,4)</f>
        <v>135 USD</v>
      </c>
      <c r="P32" s="1" t="e">
        <f t="shared" si="0"/>
        <v>#VALUE!</v>
      </c>
      <c r="R32" s="4" t="s">
        <v>25</v>
      </c>
      <c r="S32" s="12">
        <f>(LEFT(VLOOKUP(M46,D27:G527,4),5))*1000</f>
        <v>2500</v>
      </c>
      <c r="T32" s="12">
        <f t="shared" si="1"/>
        <v>2750</v>
      </c>
      <c r="U32" s="12">
        <v>12.5</v>
      </c>
      <c r="V32" s="13">
        <f t="shared" si="2"/>
        <v>220</v>
      </c>
      <c r="W32" s="12">
        <f t="shared" si="3"/>
        <v>2200</v>
      </c>
      <c r="X32" s="23">
        <v>2200</v>
      </c>
      <c r="Y32" s="14">
        <f t="shared" si="4"/>
        <v>0</v>
      </c>
      <c r="Z32" s="19"/>
      <c r="AA32" s="19"/>
      <c r="AB32" s="19"/>
      <c r="AC32" s="19"/>
      <c r="AD32" s="20"/>
      <c r="AE32" s="19"/>
    </row>
    <row r="33" spans="1:31" x14ac:dyDescent="0.3">
      <c r="D33" s="1" t="s">
        <v>941</v>
      </c>
      <c r="E33" s="2" t="s">
        <v>956</v>
      </c>
      <c r="F33" s="2" t="s">
        <v>957</v>
      </c>
      <c r="G33" s="1" t="s">
        <v>958</v>
      </c>
      <c r="H33" s="1" t="s">
        <v>820</v>
      </c>
      <c r="L33" s="1" t="s">
        <v>456</v>
      </c>
      <c r="M33" s="1" t="s">
        <v>457</v>
      </c>
      <c r="O33" s="1" t="str">
        <f>VLOOKUP(M33,D:G,4)</f>
        <v>210 USD</v>
      </c>
      <c r="P33" s="1" t="e">
        <f t="shared" si="0"/>
        <v>#VALUE!</v>
      </c>
      <c r="R33" s="4" t="s">
        <v>26</v>
      </c>
      <c r="S33" s="12">
        <f>(LEFT(VLOOKUP(M50,D28:G528,4),5))*1000</f>
        <v>2400</v>
      </c>
      <c r="T33" s="12">
        <f t="shared" si="1"/>
        <v>2640</v>
      </c>
      <c r="U33" s="12">
        <v>12.5</v>
      </c>
      <c r="V33" s="13">
        <f t="shared" si="2"/>
        <v>211.2</v>
      </c>
      <c r="W33" s="12">
        <f t="shared" si="3"/>
        <v>2112</v>
      </c>
      <c r="X33" s="23">
        <v>2376</v>
      </c>
      <c r="Y33" s="14">
        <f t="shared" si="4"/>
        <v>-264</v>
      </c>
      <c r="Z33" s="19"/>
      <c r="AA33" s="19"/>
      <c r="AB33" s="19"/>
      <c r="AC33" s="19"/>
      <c r="AD33" s="20"/>
      <c r="AE33" s="19"/>
    </row>
    <row r="34" spans="1:31" x14ac:dyDescent="0.3">
      <c r="A34" s="1" t="s">
        <v>576</v>
      </c>
      <c r="D34" s="1" t="s">
        <v>941</v>
      </c>
      <c r="E34" s="2" t="s">
        <v>959</v>
      </c>
      <c r="F34" s="2" t="s">
        <v>960</v>
      </c>
      <c r="G34" s="1" t="s">
        <v>961</v>
      </c>
      <c r="H34" s="1" t="s">
        <v>820</v>
      </c>
      <c r="L34" s="1" t="s">
        <v>458</v>
      </c>
      <c r="M34" s="1" t="s">
        <v>459</v>
      </c>
      <c r="O34" s="1" t="str">
        <f>VLOOKUP(M34,D:G,4)</f>
        <v>200 USD</v>
      </c>
      <c r="P34" s="1" t="e">
        <f t="shared" si="0"/>
        <v>#VALUE!</v>
      </c>
      <c r="R34" s="5" t="s">
        <v>27</v>
      </c>
      <c r="S34" s="15">
        <f>(LEFT(VLOOKUP(M51,D29:G529,4),5))*1000</f>
        <v>2250</v>
      </c>
      <c r="T34" s="15">
        <f t="shared" si="1"/>
        <v>2475</v>
      </c>
      <c r="U34" s="15">
        <v>12.5</v>
      </c>
      <c r="V34" s="16">
        <f t="shared" si="2"/>
        <v>198</v>
      </c>
      <c r="W34" s="15">
        <f>V34/-1000</f>
        <v>-0.19800000000000001</v>
      </c>
      <c r="X34" s="24">
        <v>-0.31680000000000003</v>
      </c>
      <c r="Y34" s="14">
        <f t="shared" si="4"/>
        <v>0.11880000000000002</v>
      </c>
      <c r="Z34" s="19"/>
      <c r="AA34" s="19"/>
      <c r="AB34" s="19"/>
      <c r="AC34" s="19"/>
      <c r="AD34" s="20"/>
      <c r="AE34" s="19"/>
    </row>
    <row r="35" spans="1:31" x14ac:dyDescent="0.3">
      <c r="A35" s="1" t="s">
        <v>670</v>
      </c>
      <c r="D35" s="1" t="s">
        <v>941</v>
      </c>
      <c r="E35" s="2" t="s">
        <v>962</v>
      </c>
      <c r="F35" s="2" t="s">
        <v>963</v>
      </c>
      <c r="G35" s="1" t="s">
        <v>964</v>
      </c>
      <c r="H35" s="1" t="s">
        <v>820</v>
      </c>
      <c r="L35" s="1" t="s">
        <v>460</v>
      </c>
      <c r="M35" s="1" t="s">
        <v>461</v>
      </c>
      <c r="O35" s="1" t="str">
        <f>VLOOKUP(M35,D:G,4)</f>
        <v>100 USD</v>
      </c>
      <c r="P35" s="1" t="e">
        <f t="shared" si="0"/>
        <v>#VALUE!</v>
      </c>
      <c r="R35" s="4" t="s">
        <v>28</v>
      </c>
      <c r="S35" s="12">
        <f>(LEFT(VLOOKUP(M55,D30:G530,4),5))*1000</f>
        <v>350000</v>
      </c>
      <c r="T35" s="12">
        <f t="shared" si="1"/>
        <v>385000</v>
      </c>
      <c r="U35" s="12">
        <v>1250</v>
      </c>
      <c r="V35" s="13">
        <f t="shared" si="2"/>
        <v>308</v>
      </c>
      <c r="W35" s="12">
        <f t="shared" si="3"/>
        <v>3080</v>
      </c>
      <c r="X35" s="23">
        <v>4180</v>
      </c>
      <c r="Y35" s="14">
        <f t="shared" si="4"/>
        <v>-1100</v>
      </c>
      <c r="Z35" s="19"/>
      <c r="AA35" s="19"/>
      <c r="AB35" s="19"/>
      <c r="AC35" s="19"/>
      <c r="AD35" s="20"/>
      <c r="AE35" s="19"/>
    </row>
    <row r="36" spans="1:31" x14ac:dyDescent="0.3">
      <c r="A36" s="1" t="s">
        <v>671</v>
      </c>
      <c r="D36" s="1" t="s">
        <v>966</v>
      </c>
      <c r="E36" s="2">
        <v>43716</v>
      </c>
      <c r="F36" s="2" t="s">
        <v>942</v>
      </c>
      <c r="G36" s="1" t="s">
        <v>383</v>
      </c>
      <c r="H36" s="1" t="s">
        <v>820</v>
      </c>
      <c r="L36" s="1" t="s">
        <v>462</v>
      </c>
      <c r="M36" s="1" t="s">
        <v>463</v>
      </c>
      <c r="O36" s="1" t="str">
        <f>VLOOKUP(M36,D:G,4)</f>
        <v>320 USD</v>
      </c>
      <c r="P36" s="1" t="e">
        <f t="shared" si="0"/>
        <v>#VALUE!</v>
      </c>
      <c r="R36" s="4" t="s">
        <v>29</v>
      </c>
      <c r="S36" s="12">
        <f>(LEFT(VLOOKUP(M56,D31:G531,4),5))*1000</f>
        <v>5800</v>
      </c>
      <c r="T36" s="12">
        <f t="shared" si="1"/>
        <v>6380</v>
      </c>
      <c r="U36" s="12">
        <v>20</v>
      </c>
      <c r="V36" s="13">
        <f t="shared" si="2"/>
        <v>319</v>
      </c>
      <c r="W36" s="12">
        <f>V36/-100000</f>
        <v>-3.1900000000000001E-3</v>
      </c>
      <c r="X36" s="23">
        <v>-2.5850000000000001E-3</v>
      </c>
      <c r="Y36" s="14">
        <f t="shared" si="4"/>
        <v>-6.0500000000000007E-4</v>
      </c>
      <c r="Z36" s="19"/>
      <c r="AA36" s="19"/>
      <c r="AB36" s="19"/>
      <c r="AC36" s="19"/>
      <c r="AD36" s="20"/>
      <c r="AE36" s="19"/>
    </row>
    <row r="37" spans="1:31" x14ac:dyDescent="0.3">
      <c r="A37" s="1" t="s">
        <v>58</v>
      </c>
      <c r="D37" s="1" t="s">
        <v>966</v>
      </c>
      <c r="E37" s="2" t="s">
        <v>944</v>
      </c>
      <c r="F37" s="2">
        <v>43808</v>
      </c>
      <c r="G37" s="1" t="s">
        <v>967</v>
      </c>
      <c r="H37" s="1" t="s">
        <v>820</v>
      </c>
      <c r="L37" s="1" t="s">
        <v>464</v>
      </c>
      <c r="M37" s="1" t="s">
        <v>465</v>
      </c>
      <c r="O37" s="1" t="str">
        <f>VLOOKUP(M37,D:G,4)</f>
        <v>215 USD</v>
      </c>
      <c r="P37" s="1" t="e">
        <f t="shared" si="0"/>
        <v>#VALUE!</v>
      </c>
      <c r="R37" s="4" t="s">
        <v>30</v>
      </c>
      <c r="S37" s="12">
        <f>(LEFT(VLOOKUP(M58,D32:G532,4),5))*1000</f>
        <v>650000</v>
      </c>
      <c r="T37" s="12">
        <f t="shared" si="1"/>
        <v>715000</v>
      </c>
      <c r="U37" s="12">
        <v>1250</v>
      </c>
      <c r="V37" s="13">
        <f t="shared" si="2"/>
        <v>572</v>
      </c>
      <c r="W37" s="12">
        <f>V37*10000</f>
        <v>5720000</v>
      </c>
      <c r="X37" s="23">
        <v>7216000</v>
      </c>
      <c r="Y37" s="14">
        <f t="shared" si="4"/>
        <v>-1496000</v>
      </c>
      <c r="Z37" s="19"/>
      <c r="AA37" s="19"/>
      <c r="AB37" s="19"/>
      <c r="AC37" s="19"/>
      <c r="AD37" s="20"/>
      <c r="AE37" s="19"/>
    </row>
    <row r="38" spans="1:31" x14ac:dyDescent="0.3">
      <c r="A38" s="1" t="s">
        <v>59</v>
      </c>
      <c r="D38" s="1" t="s">
        <v>966</v>
      </c>
      <c r="E38" s="2" t="s">
        <v>968</v>
      </c>
      <c r="F38" s="2">
        <v>43779</v>
      </c>
      <c r="G38" s="1" t="s">
        <v>969</v>
      </c>
      <c r="H38" s="1" t="s">
        <v>820</v>
      </c>
      <c r="L38" s="1" t="s">
        <v>466</v>
      </c>
      <c r="M38" s="1" t="s">
        <v>467</v>
      </c>
      <c r="O38" s="1" t="str">
        <f>VLOOKUP(M38,D:G,4)</f>
        <v>1,200 CNH</v>
      </c>
      <c r="P38" s="1">
        <f t="shared" si="0"/>
        <v>1200</v>
      </c>
      <c r="R38" s="4" t="s">
        <v>31</v>
      </c>
      <c r="S38" s="12">
        <f>(LEFT(VLOOKUP(M61,D33:G533,4),5))*1000</f>
        <v>5500</v>
      </c>
      <c r="T38" s="12">
        <f t="shared" si="1"/>
        <v>6050</v>
      </c>
      <c r="U38" s="12">
        <v>20</v>
      </c>
      <c r="V38" s="13">
        <f t="shared" si="2"/>
        <v>302.5</v>
      </c>
      <c r="W38" s="12">
        <f>V38/-100000</f>
        <v>-3.0249999999999999E-3</v>
      </c>
      <c r="X38" s="23">
        <v>-2.8600000000000001E-3</v>
      </c>
      <c r="Y38" s="14">
        <f t="shared" si="4"/>
        <v>-1.6499999999999978E-4</v>
      </c>
      <c r="Z38" s="19"/>
      <c r="AA38" s="19"/>
      <c r="AB38" s="19"/>
      <c r="AC38" s="19"/>
      <c r="AD38" s="20"/>
      <c r="AE38" s="19"/>
    </row>
    <row r="39" spans="1:31" x14ac:dyDescent="0.3">
      <c r="D39" s="1" t="s">
        <v>966</v>
      </c>
      <c r="E39" s="2" t="s">
        <v>970</v>
      </c>
      <c r="F39" s="2" t="s">
        <v>947</v>
      </c>
      <c r="G39" s="1" t="s">
        <v>971</v>
      </c>
      <c r="H39" s="1" t="s">
        <v>820</v>
      </c>
      <c r="L39" s="1" t="s">
        <v>466</v>
      </c>
      <c r="M39" s="1" t="s">
        <v>467</v>
      </c>
      <c r="O39" s="1" t="str">
        <f>VLOOKUP(M39,D:G,4)</f>
        <v>1,200 CNH</v>
      </c>
      <c r="P39" s="1">
        <f t="shared" si="0"/>
        <v>1200</v>
      </c>
      <c r="R39" s="4" t="s">
        <v>32</v>
      </c>
      <c r="S39" s="12">
        <f>(LEFT(VLOOKUP(M62,D34:G534,4),5))*1000</f>
        <v>1600</v>
      </c>
      <c r="T39" s="12">
        <f t="shared" si="1"/>
        <v>1760</v>
      </c>
      <c r="U39" s="12">
        <v>10</v>
      </c>
      <c r="V39" s="13">
        <f t="shared" si="2"/>
        <v>176</v>
      </c>
      <c r="W39" s="12">
        <f t="shared" si="3"/>
        <v>1760</v>
      </c>
      <c r="X39" s="23">
        <v>1650</v>
      </c>
      <c r="Y39" s="14">
        <f t="shared" si="4"/>
        <v>110</v>
      </c>
      <c r="Z39" s="19"/>
      <c r="AA39" s="19"/>
      <c r="AB39" s="19"/>
      <c r="AC39" s="19"/>
      <c r="AD39" s="20"/>
      <c r="AE39" s="19"/>
    </row>
    <row r="40" spans="1:31" x14ac:dyDescent="0.3">
      <c r="D40" s="1" t="s">
        <v>966</v>
      </c>
      <c r="E40" s="2" t="s">
        <v>949</v>
      </c>
      <c r="F40" s="2">
        <v>43811</v>
      </c>
      <c r="G40" s="1" t="s">
        <v>972</v>
      </c>
      <c r="H40" s="1" t="s">
        <v>820</v>
      </c>
      <c r="L40" s="1" t="s">
        <v>468</v>
      </c>
      <c r="M40" s="1" t="s">
        <v>469</v>
      </c>
      <c r="O40" s="1" t="str">
        <f>VLOOKUP(M40,D:G,4)</f>
        <v>1,200 USD</v>
      </c>
      <c r="P40" s="1">
        <f t="shared" si="0"/>
        <v>1200</v>
      </c>
      <c r="R40" s="5" t="s">
        <v>38</v>
      </c>
      <c r="S40" s="15" t="e">
        <f>Золото!S222</f>
        <v>#N/A</v>
      </c>
      <c r="T40" s="15" t="e">
        <f t="shared" si="1"/>
        <v>#N/A</v>
      </c>
      <c r="U40" s="15">
        <v>0.1</v>
      </c>
      <c r="V40" s="18" t="e">
        <f t="shared" si="2"/>
        <v>#N/A</v>
      </c>
      <c r="W40" s="18" t="e">
        <f>V40</f>
        <v>#N/A</v>
      </c>
      <c r="X40" s="26">
        <v>43450</v>
      </c>
      <c r="Y40" s="14" t="e">
        <f t="shared" si="4"/>
        <v>#N/A</v>
      </c>
      <c r="Z40" s="21"/>
      <c r="AA40" s="21"/>
      <c r="AB40" s="21"/>
      <c r="AC40" s="21"/>
      <c r="AD40" s="22"/>
      <c r="AE40" s="21"/>
    </row>
    <row r="41" spans="1:31" x14ac:dyDescent="0.3">
      <c r="A41" s="1" t="s">
        <v>672</v>
      </c>
      <c r="D41" s="1" t="s">
        <v>966</v>
      </c>
      <c r="E41" s="2" t="s">
        <v>951</v>
      </c>
      <c r="F41" s="2" t="s">
        <v>952</v>
      </c>
      <c r="G41" s="1" t="s">
        <v>973</v>
      </c>
      <c r="H41" s="1" t="s">
        <v>820</v>
      </c>
      <c r="L41" s="1" t="s">
        <v>470</v>
      </c>
      <c r="M41" s="1" t="s">
        <v>471</v>
      </c>
      <c r="O41" s="1" t="str">
        <f>VLOOKUP(M41,D:G,4)</f>
        <v>280 USD</v>
      </c>
      <c r="P41" s="1" t="e">
        <f t="shared" si="0"/>
        <v>#VALUE!</v>
      </c>
      <c r="R41" s="4" t="s">
        <v>627</v>
      </c>
      <c r="S41" s="4" t="e">
        <f>BZ!Q208</f>
        <v>#N/A</v>
      </c>
      <c r="T41" s="15" t="e">
        <f t="shared" si="1"/>
        <v>#N/A</v>
      </c>
      <c r="U41" s="15">
        <v>10</v>
      </c>
      <c r="V41" s="18" t="e">
        <f t="shared" si="2"/>
        <v>#N/A</v>
      </c>
      <c r="W41" s="18" t="e">
        <f>V41</f>
        <v>#N/A</v>
      </c>
      <c r="X41" s="26">
        <v>308</v>
      </c>
      <c r="Y41" s="14" t="e">
        <f t="shared" si="4"/>
        <v>#N/A</v>
      </c>
      <c r="Z41" s="11"/>
      <c r="AA41" s="11"/>
      <c r="AB41" s="11"/>
      <c r="AC41" s="11"/>
      <c r="AD41" s="11"/>
      <c r="AE41" s="11"/>
    </row>
    <row r="42" spans="1:31" x14ac:dyDescent="0.3">
      <c r="A42" s="1" t="s">
        <v>673</v>
      </c>
      <c r="D42" s="1" t="s">
        <v>966</v>
      </c>
      <c r="E42" s="2" t="s">
        <v>954</v>
      </c>
      <c r="F42" s="2" t="s">
        <v>974</v>
      </c>
      <c r="G42" s="1" t="s">
        <v>149</v>
      </c>
      <c r="H42" s="1" t="s">
        <v>820</v>
      </c>
      <c r="L42" s="1" t="s">
        <v>472</v>
      </c>
      <c r="M42" s="1" t="s">
        <v>473</v>
      </c>
      <c r="O42" s="1" t="str">
        <f>VLOOKUP(M42,D:G,4)</f>
        <v>1,200 USD</v>
      </c>
      <c r="P42" s="1">
        <f t="shared" si="0"/>
        <v>1200</v>
      </c>
      <c r="R42" s="4" t="s">
        <v>621</v>
      </c>
      <c r="S42" s="4" t="e">
        <f>CL!Q209</f>
        <v>#N/A</v>
      </c>
      <c r="T42" s="15" t="e">
        <f t="shared" si="1"/>
        <v>#N/A</v>
      </c>
      <c r="U42" s="15">
        <v>10</v>
      </c>
      <c r="V42" s="18" t="e">
        <f t="shared" si="2"/>
        <v>#N/A</v>
      </c>
      <c r="W42" s="18" t="e">
        <f>V42</f>
        <v>#N/A</v>
      </c>
      <c r="X42" s="26">
        <v>297</v>
      </c>
      <c r="Y42" s="14" t="e">
        <f t="shared" si="4"/>
        <v>#N/A</v>
      </c>
      <c r="Z42" s="21"/>
      <c r="AA42" s="21"/>
      <c r="AB42" s="21"/>
      <c r="AC42" s="21"/>
      <c r="AD42" s="22"/>
      <c r="AE42" s="21"/>
    </row>
    <row r="43" spans="1:31" x14ac:dyDescent="0.3">
      <c r="D43" s="1" t="s">
        <v>966</v>
      </c>
      <c r="E43" s="2" t="s">
        <v>975</v>
      </c>
      <c r="F43" s="2" t="s">
        <v>957</v>
      </c>
      <c r="G43" s="1" t="s">
        <v>631</v>
      </c>
      <c r="H43" s="1" t="s">
        <v>820</v>
      </c>
      <c r="L43" s="1" t="s">
        <v>474</v>
      </c>
      <c r="M43" s="1" t="s">
        <v>475</v>
      </c>
      <c r="O43" s="1" t="str">
        <f>VLOOKUP(M43,D:G,4)</f>
        <v>3,200 USD</v>
      </c>
      <c r="P43" s="1">
        <f t="shared" si="0"/>
        <v>3200</v>
      </c>
    </row>
    <row r="44" spans="1:31" x14ac:dyDescent="0.3">
      <c r="A44" s="1" t="s">
        <v>674</v>
      </c>
      <c r="D44" s="1" t="s">
        <v>966</v>
      </c>
      <c r="E44" s="2" t="s">
        <v>959</v>
      </c>
      <c r="F44" s="2" t="s">
        <v>960</v>
      </c>
      <c r="G44" s="1" t="s">
        <v>976</v>
      </c>
      <c r="H44" s="1" t="s">
        <v>820</v>
      </c>
      <c r="L44" s="1" t="s">
        <v>476</v>
      </c>
      <c r="M44" s="1" t="s">
        <v>477</v>
      </c>
      <c r="O44" s="1" t="str">
        <f>VLOOKUP(M44,D:G,4)</f>
        <v>1,300 EUR</v>
      </c>
      <c r="P44" s="1">
        <f t="shared" si="0"/>
        <v>1300</v>
      </c>
    </row>
    <row r="45" spans="1:31" x14ac:dyDescent="0.3">
      <c r="A45" s="1" t="s">
        <v>675</v>
      </c>
      <c r="D45" s="1" t="s">
        <v>966</v>
      </c>
      <c r="E45" s="2" t="s">
        <v>962</v>
      </c>
      <c r="F45" s="2" t="s">
        <v>963</v>
      </c>
      <c r="G45" s="1" t="s">
        <v>977</v>
      </c>
      <c r="H45" s="1" t="s">
        <v>820</v>
      </c>
      <c r="L45" s="1" t="s">
        <v>478</v>
      </c>
      <c r="M45" s="1" t="s">
        <v>479</v>
      </c>
      <c r="O45" s="1" t="str">
        <f>VLOOKUP(M45,D:G,4)</f>
        <v>1,650 USD</v>
      </c>
      <c r="P45" s="1">
        <f t="shared" si="0"/>
        <v>1650</v>
      </c>
    </row>
    <row r="46" spans="1:31" x14ac:dyDescent="0.3">
      <c r="D46" s="1" t="s">
        <v>979</v>
      </c>
      <c r="E46" s="3">
        <v>43716</v>
      </c>
      <c r="F46" s="3" t="s">
        <v>942</v>
      </c>
      <c r="G46" s="1" t="s">
        <v>383</v>
      </c>
      <c r="H46" s="1" t="s">
        <v>820</v>
      </c>
      <c r="L46" s="1" t="s">
        <v>480</v>
      </c>
      <c r="M46" s="1" t="s">
        <v>481</v>
      </c>
      <c r="O46" s="1" t="str">
        <f>VLOOKUP(M46,D:G,4)</f>
        <v>2,500 CHF</v>
      </c>
      <c r="P46" s="1">
        <f t="shared" si="0"/>
        <v>2500</v>
      </c>
    </row>
    <row r="47" spans="1:31" x14ac:dyDescent="0.3">
      <c r="A47" s="1" t="s">
        <v>676</v>
      </c>
      <c r="D47" s="1" t="s">
        <v>979</v>
      </c>
      <c r="E47" s="2" t="s">
        <v>944</v>
      </c>
      <c r="F47" s="2">
        <v>43808</v>
      </c>
      <c r="G47" s="1" t="s">
        <v>967</v>
      </c>
      <c r="H47" s="1" t="s">
        <v>820</v>
      </c>
      <c r="L47" s="1" t="s">
        <v>482</v>
      </c>
      <c r="M47" s="1" t="s">
        <v>483</v>
      </c>
      <c r="O47" s="1" t="str">
        <f>VLOOKUP(M47,D:G,4)</f>
        <v>2,500 USD</v>
      </c>
      <c r="P47" s="1">
        <f t="shared" si="0"/>
        <v>2500</v>
      </c>
    </row>
    <row r="48" spans="1:31" x14ac:dyDescent="0.3">
      <c r="D48" s="1" t="s">
        <v>979</v>
      </c>
      <c r="E48" s="2" t="s">
        <v>968</v>
      </c>
      <c r="F48" s="2">
        <v>43779</v>
      </c>
      <c r="G48" s="1" t="s">
        <v>969</v>
      </c>
      <c r="H48" s="1" t="s">
        <v>820</v>
      </c>
      <c r="L48" s="1" t="s">
        <v>482</v>
      </c>
      <c r="M48" s="1" t="s">
        <v>483</v>
      </c>
      <c r="O48" s="1" t="str">
        <f>VLOOKUP(M48,D:G,4)</f>
        <v>2,500 USD</v>
      </c>
      <c r="P48" s="1">
        <f t="shared" si="0"/>
        <v>2500</v>
      </c>
    </row>
    <row r="49" spans="1:16" x14ac:dyDescent="0.3">
      <c r="A49" s="1" t="s">
        <v>677</v>
      </c>
      <c r="D49" s="1" t="s">
        <v>979</v>
      </c>
      <c r="E49" s="2" t="s">
        <v>970</v>
      </c>
      <c r="F49" s="2" t="s">
        <v>947</v>
      </c>
      <c r="G49" s="1" t="s">
        <v>971</v>
      </c>
      <c r="H49" s="1" t="s">
        <v>820</v>
      </c>
      <c r="L49" s="1" t="s">
        <v>484</v>
      </c>
      <c r="M49" s="1" t="s">
        <v>485</v>
      </c>
      <c r="O49" s="1" t="str">
        <f>VLOOKUP(M49,D:G,4)</f>
        <v>2,700 EUR</v>
      </c>
      <c r="P49" s="1">
        <f t="shared" si="0"/>
        <v>2700</v>
      </c>
    </row>
    <row r="50" spans="1:16" x14ac:dyDescent="0.3">
      <c r="D50" s="1" t="s">
        <v>979</v>
      </c>
      <c r="E50" s="2" t="s">
        <v>949</v>
      </c>
      <c r="F50" s="2">
        <v>43811</v>
      </c>
      <c r="G50" s="1" t="s">
        <v>972</v>
      </c>
      <c r="H50" s="1" t="s">
        <v>820</v>
      </c>
      <c r="L50" s="1" t="s">
        <v>486</v>
      </c>
      <c r="M50" s="1" t="s">
        <v>487</v>
      </c>
      <c r="O50" s="1" t="str">
        <f>VLOOKUP(M50,D:G,4)</f>
        <v>2,400 GBP</v>
      </c>
      <c r="P50" s="1">
        <f t="shared" si="0"/>
        <v>2400</v>
      </c>
    </row>
    <row r="51" spans="1:16" x14ac:dyDescent="0.3">
      <c r="A51" s="1" t="s">
        <v>678</v>
      </c>
      <c r="D51" s="1" t="s">
        <v>979</v>
      </c>
      <c r="E51" s="2" t="s">
        <v>951</v>
      </c>
      <c r="F51" s="2" t="s">
        <v>952</v>
      </c>
      <c r="G51" s="1" t="s">
        <v>973</v>
      </c>
      <c r="H51" s="1" t="s">
        <v>820</v>
      </c>
      <c r="L51" s="1" t="s">
        <v>488</v>
      </c>
      <c r="M51" s="1" t="s">
        <v>489</v>
      </c>
      <c r="O51" s="1" t="str">
        <f>VLOOKUP(M51,D:G,4)</f>
        <v>2,250 USD</v>
      </c>
      <c r="P51" s="1">
        <f t="shared" si="0"/>
        <v>2250</v>
      </c>
    </row>
    <row r="52" spans="1:16" x14ac:dyDescent="0.3">
      <c r="D52" s="1" t="s">
        <v>979</v>
      </c>
      <c r="E52" s="2" t="s">
        <v>954</v>
      </c>
      <c r="F52" s="2" t="s">
        <v>974</v>
      </c>
      <c r="G52" s="1" t="s">
        <v>149</v>
      </c>
      <c r="H52" s="1" t="s">
        <v>820</v>
      </c>
      <c r="L52" s="1" t="s">
        <v>488</v>
      </c>
      <c r="M52" s="1" t="s">
        <v>489</v>
      </c>
      <c r="O52" s="1" t="str">
        <f>VLOOKUP(M52,D:G,4)</f>
        <v>2,250 USD</v>
      </c>
      <c r="P52" s="1">
        <f t="shared" si="0"/>
        <v>2250</v>
      </c>
    </row>
    <row r="53" spans="1:16" x14ac:dyDescent="0.3">
      <c r="A53" s="1" t="s">
        <v>679</v>
      </c>
      <c r="D53" s="1" t="s">
        <v>979</v>
      </c>
      <c r="E53" s="2" t="s">
        <v>975</v>
      </c>
      <c r="F53" s="2" t="s">
        <v>957</v>
      </c>
      <c r="G53" s="1" t="s">
        <v>631</v>
      </c>
      <c r="H53" s="1" t="s">
        <v>820</v>
      </c>
      <c r="L53" s="1" t="s">
        <v>488</v>
      </c>
      <c r="M53" s="1" t="s">
        <v>489</v>
      </c>
      <c r="O53" s="1" t="str">
        <f>VLOOKUP(M53,D:G,4)</f>
        <v>2,250 USD</v>
      </c>
      <c r="P53" s="1">
        <f t="shared" si="0"/>
        <v>2250</v>
      </c>
    </row>
    <row r="54" spans="1:16" x14ac:dyDescent="0.3">
      <c r="D54" s="1" t="s">
        <v>979</v>
      </c>
      <c r="E54" s="2" t="s">
        <v>959</v>
      </c>
      <c r="F54" s="2" t="s">
        <v>960</v>
      </c>
      <c r="G54" s="1" t="s">
        <v>976</v>
      </c>
      <c r="H54" s="1" t="s">
        <v>820</v>
      </c>
      <c r="L54" s="1" t="s">
        <v>488</v>
      </c>
      <c r="M54" s="1" t="s">
        <v>489</v>
      </c>
      <c r="O54" s="1" t="str">
        <f>VLOOKUP(M54,D:G,4)</f>
        <v>2,250 USD</v>
      </c>
      <c r="P54" s="1">
        <f t="shared" si="0"/>
        <v>2250</v>
      </c>
    </row>
    <row r="55" spans="1:16" x14ac:dyDescent="0.3">
      <c r="A55" s="1" t="s">
        <v>680</v>
      </c>
      <c r="D55" s="1" t="s">
        <v>979</v>
      </c>
      <c r="E55" s="2" t="s">
        <v>962</v>
      </c>
      <c r="F55" s="2" t="s">
        <v>980</v>
      </c>
      <c r="G55" s="1" t="s">
        <v>977</v>
      </c>
      <c r="H55" s="1" t="s">
        <v>820</v>
      </c>
      <c r="L55" s="1" t="s">
        <v>490</v>
      </c>
      <c r="M55" s="1" t="s">
        <v>491</v>
      </c>
      <c r="O55" s="1" t="str">
        <f>VLOOKUP(M55,D:G,4)</f>
        <v>350,000 JPY</v>
      </c>
      <c r="P55" s="1">
        <f t="shared" si="0"/>
        <v>350000</v>
      </c>
    </row>
    <row r="56" spans="1:16" x14ac:dyDescent="0.3">
      <c r="D56" s="1" t="s">
        <v>411</v>
      </c>
      <c r="E56" s="2">
        <v>43709</v>
      </c>
      <c r="F56" s="2">
        <v>44166</v>
      </c>
      <c r="G56" s="1" t="s">
        <v>877</v>
      </c>
      <c r="H56" s="1" t="s">
        <v>820</v>
      </c>
      <c r="L56" s="1" t="s">
        <v>492</v>
      </c>
      <c r="M56" s="1" t="s">
        <v>493</v>
      </c>
      <c r="O56" s="1" t="str">
        <f>VLOOKUP(M56,D:G,4)</f>
        <v>5,800 USD</v>
      </c>
      <c r="P56" s="1">
        <f t="shared" si="0"/>
        <v>5800</v>
      </c>
    </row>
    <row r="57" spans="1:16" x14ac:dyDescent="0.3">
      <c r="A57" s="1" t="s">
        <v>681</v>
      </c>
      <c r="D57" s="1" t="s">
        <v>233</v>
      </c>
      <c r="E57" s="2">
        <v>43709</v>
      </c>
      <c r="F57" s="2">
        <v>44075</v>
      </c>
      <c r="G57" s="1" t="s">
        <v>773</v>
      </c>
      <c r="H57" s="1" t="s">
        <v>730</v>
      </c>
      <c r="L57" s="1" t="s">
        <v>494</v>
      </c>
      <c r="M57" s="1" t="s">
        <v>495</v>
      </c>
      <c r="O57" s="1" t="str">
        <f>VLOOKUP(M57,D:G,4)</f>
        <v>1,600 USD</v>
      </c>
      <c r="P57" s="1">
        <f t="shared" si="0"/>
        <v>1600</v>
      </c>
    </row>
    <row r="58" spans="1:16" x14ac:dyDescent="0.3">
      <c r="A58" s="1" t="s">
        <v>61</v>
      </c>
      <c r="D58" s="1" t="s">
        <v>413</v>
      </c>
      <c r="E58" s="2">
        <v>43678</v>
      </c>
      <c r="F58" s="2">
        <v>43739</v>
      </c>
      <c r="G58" s="1" t="s">
        <v>382</v>
      </c>
      <c r="H58" s="1" t="s">
        <v>517</v>
      </c>
      <c r="L58" s="1" t="s">
        <v>496</v>
      </c>
      <c r="M58" s="1" t="s">
        <v>497</v>
      </c>
      <c r="O58" s="1" t="str">
        <f>VLOOKUP(M58,D:G,4)</f>
        <v>650,000 JPY</v>
      </c>
      <c r="P58" s="1">
        <f t="shared" si="0"/>
        <v>650000</v>
      </c>
    </row>
    <row r="59" spans="1:16" x14ac:dyDescent="0.3">
      <c r="D59" s="1" t="s">
        <v>413</v>
      </c>
      <c r="E59" s="2">
        <v>43770</v>
      </c>
      <c r="F59" s="2">
        <v>45444</v>
      </c>
      <c r="G59" s="1" t="s">
        <v>382</v>
      </c>
      <c r="H59" s="1" t="s">
        <v>730</v>
      </c>
      <c r="L59" s="1" t="s">
        <v>498</v>
      </c>
      <c r="M59" s="1" t="s">
        <v>499</v>
      </c>
      <c r="O59" s="1" t="str">
        <f>VLOOKUP(M59,D:G,4)</f>
        <v>6,300 USD</v>
      </c>
      <c r="P59" s="1">
        <f t="shared" si="0"/>
        <v>6300</v>
      </c>
    </row>
    <row r="60" spans="1:16" x14ac:dyDescent="0.3">
      <c r="A60" s="1" t="s">
        <v>62</v>
      </c>
      <c r="D60" s="1" t="s">
        <v>235</v>
      </c>
      <c r="E60" s="2">
        <v>43709</v>
      </c>
      <c r="F60" s="2">
        <v>44075</v>
      </c>
      <c r="G60" s="1" t="s">
        <v>773</v>
      </c>
      <c r="H60" s="1" t="s">
        <v>730</v>
      </c>
      <c r="L60" s="1" t="s">
        <v>500</v>
      </c>
      <c r="M60" s="1" t="s">
        <v>501</v>
      </c>
      <c r="O60" s="1" t="str">
        <f>VLOOKUP(M60,D:G,4)</f>
        <v>6,300 USD</v>
      </c>
      <c r="P60" s="1">
        <f t="shared" si="0"/>
        <v>6300</v>
      </c>
    </row>
    <row r="61" spans="1:16" x14ac:dyDescent="0.3">
      <c r="D61" s="1" t="s">
        <v>415</v>
      </c>
      <c r="E61" s="2">
        <v>43709</v>
      </c>
      <c r="F61" s="2">
        <v>44044</v>
      </c>
      <c r="G61" s="1" t="s">
        <v>878</v>
      </c>
      <c r="H61" s="1" t="s">
        <v>739</v>
      </c>
      <c r="L61" s="1" t="s">
        <v>502</v>
      </c>
      <c r="M61" s="1" t="s">
        <v>503</v>
      </c>
      <c r="O61" s="1" t="str">
        <f>VLOOKUP(M61,D:G,4)</f>
        <v>5,500 USD</v>
      </c>
      <c r="P61" s="1">
        <f t="shared" si="0"/>
        <v>5500</v>
      </c>
    </row>
    <row r="62" spans="1:16" x14ac:dyDescent="0.3">
      <c r="A62" s="1" t="s">
        <v>63</v>
      </c>
      <c r="D62" s="1" t="s">
        <v>415</v>
      </c>
      <c r="E62" s="2">
        <v>44075</v>
      </c>
      <c r="F62" s="2">
        <v>44409</v>
      </c>
      <c r="G62" s="1" t="s">
        <v>879</v>
      </c>
      <c r="H62" s="1" t="s">
        <v>739</v>
      </c>
      <c r="L62" s="1" t="s">
        <v>504</v>
      </c>
      <c r="M62" s="1" t="s">
        <v>505</v>
      </c>
      <c r="O62" s="1" t="str">
        <f>VLOOKUP(M62,D:G,4)</f>
        <v>1,600 EUR</v>
      </c>
      <c r="P62" s="1">
        <f t="shared" si="0"/>
        <v>1600</v>
      </c>
    </row>
    <row r="63" spans="1:16" x14ac:dyDescent="0.3">
      <c r="A63" s="1" t="s">
        <v>64</v>
      </c>
      <c r="D63" s="1" t="s">
        <v>415</v>
      </c>
      <c r="E63" s="2">
        <v>44440</v>
      </c>
      <c r="F63" s="2">
        <v>45505</v>
      </c>
      <c r="G63" s="1" t="s">
        <v>880</v>
      </c>
      <c r="H63" s="1" t="s">
        <v>739</v>
      </c>
      <c r="L63" s="1" t="s">
        <v>506</v>
      </c>
      <c r="M63" s="1" t="s">
        <v>507</v>
      </c>
      <c r="O63" s="1" t="str">
        <f>VLOOKUP(M63,D:G,4)</f>
        <v>55,600 ZAR</v>
      </c>
      <c r="P63" s="1">
        <f t="shared" si="0"/>
        <v>55600</v>
      </c>
    </row>
    <row r="64" spans="1:16" x14ac:dyDescent="0.3">
      <c r="A64" s="1" t="s">
        <v>65</v>
      </c>
      <c r="D64" s="1" t="s">
        <v>775</v>
      </c>
      <c r="E64" s="2">
        <v>43678</v>
      </c>
      <c r="F64" s="2">
        <v>43678</v>
      </c>
      <c r="G64" s="1" t="s">
        <v>776</v>
      </c>
      <c r="H64" s="1" t="s">
        <v>777</v>
      </c>
    </row>
    <row r="65" spans="1:8" x14ac:dyDescent="0.3">
      <c r="A65" s="1" t="s">
        <v>66</v>
      </c>
      <c r="D65" s="1" t="s">
        <v>775</v>
      </c>
      <c r="E65" s="2">
        <v>43709</v>
      </c>
      <c r="F65" s="2">
        <v>43709</v>
      </c>
      <c r="G65" s="1" t="s">
        <v>778</v>
      </c>
      <c r="H65" s="1" t="s">
        <v>777</v>
      </c>
    </row>
    <row r="66" spans="1:8" x14ac:dyDescent="0.3">
      <c r="A66" s="1" t="s">
        <v>67</v>
      </c>
      <c r="D66" s="1" t="s">
        <v>775</v>
      </c>
      <c r="E66" s="2">
        <v>43739</v>
      </c>
      <c r="F66" s="2">
        <v>43739</v>
      </c>
      <c r="G66" s="1" t="s">
        <v>779</v>
      </c>
      <c r="H66" s="1" t="s">
        <v>777</v>
      </c>
    </row>
    <row r="67" spans="1:8" x14ac:dyDescent="0.3">
      <c r="D67" s="1" t="s">
        <v>775</v>
      </c>
      <c r="E67" s="2">
        <v>43800</v>
      </c>
      <c r="F67" s="2">
        <v>43800</v>
      </c>
      <c r="G67" s="1" t="s">
        <v>780</v>
      </c>
      <c r="H67" s="1" t="s">
        <v>777</v>
      </c>
    </row>
    <row r="68" spans="1:8" x14ac:dyDescent="0.3">
      <c r="A68" s="1" t="s">
        <v>68</v>
      </c>
      <c r="D68" s="1" t="s">
        <v>237</v>
      </c>
      <c r="E68" s="2">
        <v>43709</v>
      </c>
      <c r="F68" s="2">
        <v>43800</v>
      </c>
      <c r="G68" s="1" t="s">
        <v>773</v>
      </c>
      <c r="H68" s="1" t="s">
        <v>730</v>
      </c>
    </row>
    <row r="69" spans="1:8" x14ac:dyDescent="0.3">
      <c r="D69" s="1" t="s">
        <v>417</v>
      </c>
      <c r="E69" s="2">
        <v>43709</v>
      </c>
      <c r="F69" s="2">
        <v>44166</v>
      </c>
      <c r="G69" s="1" t="s">
        <v>881</v>
      </c>
      <c r="H69" s="1" t="s">
        <v>874</v>
      </c>
    </row>
    <row r="70" spans="1:8" x14ac:dyDescent="0.3">
      <c r="D70" s="1" t="s">
        <v>419</v>
      </c>
      <c r="E70" s="2">
        <v>43678</v>
      </c>
      <c r="F70" s="2">
        <v>43770</v>
      </c>
      <c r="G70" s="1" t="s">
        <v>160</v>
      </c>
      <c r="H70" s="1" t="s">
        <v>737</v>
      </c>
    </row>
    <row r="71" spans="1:8" x14ac:dyDescent="0.3">
      <c r="A71" s="1" t="s">
        <v>60</v>
      </c>
      <c r="D71" s="1" t="s">
        <v>419</v>
      </c>
      <c r="E71" s="2">
        <v>43800</v>
      </c>
      <c r="F71" s="2">
        <v>45444</v>
      </c>
      <c r="G71" s="1" t="s">
        <v>160</v>
      </c>
      <c r="H71" s="1" t="s">
        <v>515</v>
      </c>
    </row>
    <row r="72" spans="1:8" x14ac:dyDescent="0.3">
      <c r="A72" s="1" t="s">
        <v>60</v>
      </c>
      <c r="D72" s="1" t="s">
        <v>421</v>
      </c>
      <c r="E72" s="2">
        <v>43709</v>
      </c>
      <c r="F72" s="2">
        <v>44166</v>
      </c>
      <c r="G72" s="1" t="s">
        <v>882</v>
      </c>
      <c r="H72" s="1" t="s">
        <v>874</v>
      </c>
    </row>
    <row r="73" spans="1:8" x14ac:dyDescent="0.3">
      <c r="D73" s="1" t="s">
        <v>982</v>
      </c>
      <c r="E73" s="2">
        <v>43716</v>
      </c>
      <c r="F73" s="2" t="s">
        <v>942</v>
      </c>
      <c r="G73" s="1" t="s">
        <v>983</v>
      </c>
      <c r="H73" s="1" t="s">
        <v>820</v>
      </c>
    </row>
    <row r="74" spans="1:8" x14ac:dyDescent="0.3">
      <c r="A74" s="1" t="s">
        <v>540</v>
      </c>
      <c r="D74" s="1" t="s">
        <v>982</v>
      </c>
      <c r="E74" s="2" t="s">
        <v>944</v>
      </c>
      <c r="F74" s="2">
        <v>43778</v>
      </c>
      <c r="G74" s="1" t="s">
        <v>984</v>
      </c>
      <c r="H74" s="1" t="s">
        <v>820</v>
      </c>
    </row>
    <row r="75" spans="1:8" x14ac:dyDescent="0.3">
      <c r="A75" s="1" t="s">
        <v>585</v>
      </c>
      <c r="D75" s="1" t="s">
        <v>982</v>
      </c>
      <c r="E75" s="2">
        <v>43808</v>
      </c>
      <c r="F75" s="2">
        <v>43748</v>
      </c>
      <c r="G75" s="1" t="s">
        <v>985</v>
      </c>
      <c r="H75" s="1" t="s">
        <v>820</v>
      </c>
    </row>
    <row r="76" spans="1:8" x14ac:dyDescent="0.3">
      <c r="A76" s="1" t="s">
        <v>69</v>
      </c>
      <c r="D76" s="1" t="s">
        <v>982</v>
      </c>
      <c r="E76" s="2">
        <v>43779</v>
      </c>
      <c r="F76" s="2" t="s">
        <v>947</v>
      </c>
      <c r="G76" s="1" t="s">
        <v>986</v>
      </c>
      <c r="H76" s="1" t="s">
        <v>820</v>
      </c>
    </row>
    <row r="77" spans="1:8" x14ac:dyDescent="0.3">
      <c r="D77" s="1" t="s">
        <v>982</v>
      </c>
      <c r="E77" s="3" t="s">
        <v>949</v>
      </c>
      <c r="F77" s="2">
        <v>43811</v>
      </c>
      <c r="G77" s="1" t="s">
        <v>987</v>
      </c>
      <c r="H77" s="1" t="s">
        <v>820</v>
      </c>
    </row>
    <row r="78" spans="1:8" x14ac:dyDescent="0.3">
      <c r="A78" s="1" t="s">
        <v>70</v>
      </c>
      <c r="D78" s="1" t="s">
        <v>982</v>
      </c>
      <c r="E78" s="2" t="s">
        <v>951</v>
      </c>
      <c r="F78" s="2" t="s">
        <v>952</v>
      </c>
      <c r="G78" s="1" t="s">
        <v>988</v>
      </c>
      <c r="H78" s="1" t="s">
        <v>820</v>
      </c>
    </row>
    <row r="79" spans="1:8" x14ac:dyDescent="0.3">
      <c r="D79" s="1" t="s">
        <v>982</v>
      </c>
      <c r="E79" s="2" t="s">
        <v>954</v>
      </c>
      <c r="F79" s="2" t="s">
        <v>956</v>
      </c>
      <c r="G79" s="1" t="s">
        <v>989</v>
      </c>
      <c r="H79" s="1" t="s">
        <v>820</v>
      </c>
    </row>
    <row r="80" spans="1:8" x14ac:dyDescent="0.3">
      <c r="A80" s="1" t="s">
        <v>71</v>
      </c>
      <c r="D80" s="1" t="s">
        <v>982</v>
      </c>
      <c r="E80" s="2" t="s">
        <v>974</v>
      </c>
      <c r="F80" s="2" t="s">
        <v>957</v>
      </c>
      <c r="G80" s="1" t="s">
        <v>990</v>
      </c>
      <c r="H80" s="1" t="s">
        <v>820</v>
      </c>
    </row>
    <row r="81" spans="1:8" x14ac:dyDescent="0.3">
      <c r="A81" s="1" t="s">
        <v>72</v>
      </c>
      <c r="D81" s="1" t="s">
        <v>982</v>
      </c>
      <c r="E81" s="2" t="s">
        <v>959</v>
      </c>
      <c r="F81" s="2" t="s">
        <v>960</v>
      </c>
      <c r="G81" s="1" t="s">
        <v>991</v>
      </c>
      <c r="H81" s="1" t="s">
        <v>820</v>
      </c>
    </row>
    <row r="82" spans="1:8" x14ac:dyDescent="0.3">
      <c r="A82" s="1" t="s">
        <v>73</v>
      </c>
      <c r="D82" s="1" t="s">
        <v>982</v>
      </c>
      <c r="E82" s="2" t="s">
        <v>962</v>
      </c>
      <c r="F82" s="2" t="s">
        <v>963</v>
      </c>
      <c r="G82" s="1" t="s">
        <v>992</v>
      </c>
      <c r="H82" s="1" t="s">
        <v>820</v>
      </c>
    </row>
    <row r="83" spans="1:8" x14ac:dyDescent="0.3">
      <c r="A83" s="1" t="s">
        <v>74</v>
      </c>
      <c r="D83" s="1" t="s">
        <v>148</v>
      </c>
      <c r="E83" s="2">
        <v>43678</v>
      </c>
      <c r="F83" s="2">
        <v>43678</v>
      </c>
      <c r="G83" s="1" t="s">
        <v>159</v>
      </c>
      <c r="H83" s="1" t="s">
        <v>731</v>
      </c>
    </row>
    <row r="84" spans="1:8" x14ac:dyDescent="0.3">
      <c r="A84" s="1" t="s">
        <v>75</v>
      </c>
      <c r="D84" s="1" t="s">
        <v>148</v>
      </c>
      <c r="E84" s="2">
        <v>43709</v>
      </c>
      <c r="F84" s="2">
        <v>43770</v>
      </c>
      <c r="G84" s="1" t="s">
        <v>156</v>
      </c>
      <c r="H84" s="1" t="s">
        <v>730</v>
      </c>
    </row>
    <row r="85" spans="1:8" x14ac:dyDescent="0.3">
      <c r="A85" s="1" t="s">
        <v>682</v>
      </c>
      <c r="D85" s="1" t="s">
        <v>148</v>
      </c>
      <c r="E85" s="2">
        <v>43800</v>
      </c>
      <c r="F85" s="2">
        <v>43922</v>
      </c>
      <c r="G85" s="1" t="s">
        <v>160</v>
      </c>
      <c r="H85" s="1" t="s">
        <v>515</v>
      </c>
    </row>
    <row r="86" spans="1:8" x14ac:dyDescent="0.3">
      <c r="A86" s="1" t="s">
        <v>40</v>
      </c>
      <c r="D86" s="1" t="s">
        <v>148</v>
      </c>
      <c r="E86" s="2">
        <v>43952</v>
      </c>
      <c r="F86" s="2">
        <v>44378</v>
      </c>
      <c r="G86" s="1" t="s">
        <v>732</v>
      </c>
      <c r="H86" s="1" t="s">
        <v>515</v>
      </c>
    </row>
    <row r="87" spans="1:8" x14ac:dyDescent="0.3">
      <c r="D87" s="1" t="s">
        <v>423</v>
      </c>
      <c r="E87" s="2">
        <v>43709</v>
      </c>
      <c r="F87" s="2">
        <v>44166</v>
      </c>
      <c r="G87" s="1" t="s">
        <v>883</v>
      </c>
      <c r="H87" s="1" t="s">
        <v>874</v>
      </c>
    </row>
    <row r="88" spans="1:8" x14ac:dyDescent="0.3">
      <c r="A88" s="1" t="s">
        <v>76</v>
      </c>
      <c r="D88" s="1" t="s">
        <v>425</v>
      </c>
      <c r="E88" s="2">
        <v>43709</v>
      </c>
      <c r="F88" s="2">
        <v>44348</v>
      </c>
      <c r="G88" s="1" t="s">
        <v>202</v>
      </c>
      <c r="H88" s="1" t="s">
        <v>845</v>
      </c>
    </row>
    <row r="89" spans="1:8" x14ac:dyDescent="0.3">
      <c r="D89" s="1" t="s">
        <v>595</v>
      </c>
      <c r="E89" s="2">
        <v>43709</v>
      </c>
      <c r="F89" s="2">
        <v>44348</v>
      </c>
      <c r="G89" s="1" t="s">
        <v>202</v>
      </c>
      <c r="H89" s="1" t="s">
        <v>845</v>
      </c>
    </row>
    <row r="90" spans="1:8" x14ac:dyDescent="0.3">
      <c r="A90" s="1" t="s">
        <v>77</v>
      </c>
      <c r="D90" s="1" t="s">
        <v>427</v>
      </c>
      <c r="E90" s="2">
        <v>43709</v>
      </c>
      <c r="F90" s="2">
        <v>44166</v>
      </c>
      <c r="G90" s="1" t="s">
        <v>884</v>
      </c>
      <c r="H90" s="1" t="s">
        <v>874</v>
      </c>
    </row>
    <row r="91" spans="1:8" x14ac:dyDescent="0.3">
      <c r="A91" s="1" t="s">
        <v>78</v>
      </c>
      <c r="D91" s="1" t="s">
        <v>429</v>
      </c>
      <c r="E91" s="2">
        <v>43678</v>
      </c>
      <c r="F91" s="2">
        <v>44013</v>
      </c>
      <c r="G91" s="1" t="s">
        <v>650</v>
      </c>
      <c r="H91" s="1" t="s">
        <v>885</v>
      </c>
    </row>
    <row r="92" spans="1:8" x14ac:dyDescent="0.3">
      <c r="A92" s="1" t="s">
        <v>79</v>
      </c>
      <c r="D92" s="1" t="s">
        <v>429</v>
      </c>
      <c r="E92" s="2">
        <v>44044</v>
      </c>
      <c r="F92" s="2">
        <v>44713</v>
      </c>
      <c r="G92" s="1" t="s">
        <v>651</v>
      </c>
      <c r="H92" s="1" t="s">
        <v>885</v>
      </c>
    </row>
    <row r="93" spans="1:8" x14ac:dyDescent="0.3">
      <c r="A93" s="1" t="s">
        <v>80</v>
      </c>
      <c r="D93" s="1" t="s">
        <v>152</v>
      </c>
      <c r="E93" s="2">
        <v>43678</v>
      </c>
      <c r="F93" s="2">
        <v>43678</v>
      </c>
      <c r="G93" s="1" t="s">
        <v>733</v>
      </c>
      <c r="H93" s="1" t="s">
        <v>734</v>
      </c>
    </row>
    <row r="94" spans="1:8" x14ac:dyDescent="0.3">
      <c r="A94" s="1" t="s">
        <v>81</v>
      </c>
      <c r="D94" s="1" t="s">
        <v>152</v>
      </c>
      <c r="E94" s="2">
        <v>43709</v>
      </c>
      <c r="F94" s="2">
        <v>45474</v>
      </c>
      <c r="G94" s="1" t="s">
        <v>179</v>
      </c>
      <c r="H94" s="1" t="s">
        <v>734</v>
      </c>
    </row>
    <row r="95" spans="1:8" x14ac:dyDescent="0.3">
      <c r="A95" s="1" t="s">
        <v>82</v>
      </c>
      <c r="D95" s="1" t="s">
        <v>545</v>
      </c>
      <c r="E95" s="2">
        <v>43678</v>
      </c>
      <c r="F95" s="2">
        <v>43678</v>
      </c>
      <c r="G95" s="1" t="s">
        <v>733</v>
      </c>
      <c r="H95" s="1" t="s">
        <v>734</v>
      </c>
    </row>
    <row r="96" spans="1:8" x14ac:dyDescent="0.3">
      <c r="D96" s="1" t="s">
        <v>545</v>
      </c>
      <c r="E96" s="2">
        <v>43709</v>
      </c>
      <c r="F96" s="2">
        <v>45474</v>
      </c>
      <c r="G96" s="1" t="s">
        <v>179</v>
      </c>
      <c r="H96" s="1" t="s">
        <v>734</v>
      </c>
    </row>
    <row r="97" spans="1:8" x14ac:dyDescent="0.3">
      <c r="A97" s="1" t="s">
        <v>83</v>
      </c>
      <c r="D97" s="1" t="s">
        <v>155</v>
      </c>
      <c r="E97" s="2">
        <v>43678</v>
      </c>
      <c r="F97" s="2">
        <v>43678</v>
      </c>
      <c r="G97" s="1" t="s">
        <v>381</v>
      </c>
      <c r="H97" s="1" t="s">
        <v>731</v>
      </c>
    </row>
    <row r="98" spans="1:8" x14ac:dyDescent="0.3">
      <c r="A98" s="1" t="s">
        <v>84</v>
      </c>
      <c r="D98" s="1" t="s">
        <v>155</v>
      </c>
      <c r="E98" s="2">
        <v>43709</v>
      </c>
      <c r="F98" s="2">
        <v>43770</v>
      </c>
      <c r="G98" s="1" t="s">
        <v>626</v>
      </c>
      <c r="H98" s="1" t="s">
        <v>193</v>
      </c>
    </row>
    <row r="99" spans="1:8" x14ac:dyDescent="0.3">
      <c r="D99" s="1" t="s">
        <v>155</v>
      </c>
      <c r="E99" s="2">
        <v>43800</v>
      </c>
      <c r="F99" s="2">
        <v>43800</v>
      </c>
      <c r="G99" s="1" t="s">
        <v>386</v>
      </c>
      <c r="H99" s="1" t="s">
        <v>735</v>
      </c>
    </row>
    <row r="100" spans="1:8" x14ac:dyDescent="0.3">
      <c r="A100" s="1" t="s">
        <v>85</v>
      </c>
      <c r="D100" s="1" t="s">
        <v>155</v>
      </c>
      <c r="E100" s="2">
        <v>43831</v>
      </c>
      <c r="F100" s="2">
        <v>43831</v>
      </c>
      <c r="G100" s="1" t="s">
        <v>645</v>
      </c>
      <c r="H100" s="1" t="s">
        <v>736</v>
      </c>
    </row>
    <row r="101" spans="1:8" x14ac:dyDescent="0.3">
      <c r="D101" s="1" t="s">
        <v>155</v>
      </c>
      <c r="E101" s="2">
        <v>43862</v>
      </c>
      <c r="F101" s="2">
        <v>44378</v>
      </c>
      <c r="G101" s="1" t="s">
        <v>381</v>
      </c>
      <c r="H101" s="1" t="s">
        <v>736</v>
      </c>
    </row>
    <row r="102" spans="1:8" x14ac:dyDescent="0.3">
      <c r="A102" s="1" t="s">
        <v>86</v>
      </c>
      <c r="D102" s="1" t="s">
        <v>556</v>
      </c>
      <c r="E102" s="2">
        <v>43709</v>
      </c>
      <c r="F102" s="2">
        <v>44075</v>
      </c>
      <c r="G102" s="1" t="s">
        <v>557</v>
      </c>
      <c r="H102" s="1" t="s">
        <v>730</v>
      </c>
    </row>
    <row r="103" spans="1:8" x14ac:dyDescent="0.3">
      <c r="D103" s="1" t="s">
        <v>559</v>
      </c>
      <c r="E103" s="2">
        <v>43709</v>
      </c>
      <c r="F103" s="2">
        <v>44075</v>
      </c>
      <c r="G103" s="1" t="s">
        <v>557</v>
      </c>
      <c r="H103" s="1" t="s">
        <v>730</v>
      </c>
    </row>
    <row r="104" spans="1:8" x14ac:dyDescent="0.3">
      <c r="A104" s="1" t="s">
        <v>87</v>
      </c>
      <c r="D104" s="1" t="s">
        <v>561</v>
      </c>
      <c r="E104" s="2">
        <v>43709</v>
      </c>
      <c r="F104" s="2">
        <v>44075</v>
      </c>
      <c r="G104" s="1" t="s">
        <v>557</v>
      </c>
      <c r="H104" s="1" t="s">
        <v>730</v>
      </c>
    </row>
    <row r="105" spans="1:8" x14ac:dyDescent="0.3">
      <c r="A105" s="1" t="s">
        <v>88</v>
      </c>
      <c r="D105" s="1" t="s">
        <v>431</v>
      </c>
      <c r="E105" s="3">
        <v>43709</v>
      </c>
      <c r="F105" s="3">
        <v>44166</v>
      </c>
      <c r="G105" s="1" t="s">
        <v>886</v>
      </c>
      <c r="H105" s="1" t="s">
        <v>874</v>
      </c>
    </row>
    <row r="106" spans="1:8" x14ac:dyDescent="0.3">
      <c r="A106" s="1" t="s">
        <v>89</v>
      </c>
      <c r="D106" s="1" t="s">
        <v>433</v>
      </c>
      <c r="E106" s="2">
        <v>43709</v>
      </c>
      <c r="F106" s="2">
        <v>44166</v>
      </c>
      <c r="G106" s="1" t="s">
        <v>887</v>
      </c>
      <c r="H106" s="1" t="s">
        <v>739</v>
      </c>
    </row>
    <row r="107" spans="1:8" x14ac:dyDescent="0.3">
      <c r="A107" s="1" t="s">
        <v>90</v>
      </c>
      <c r="D107" s="1" t="s">
        <v>158</v>
      </c>
      <c r="E107" s="2">
        <v>43678</v>
      </c>
      <c r="F107" s="2">
        <v>43678</v>
      </c>
      <c r="G107" s="1" t="s">
        <v>381</v>
      </c>
      <c r="H107" s="1" t="s">
        <v>517</v>
      </c>
    </row>
    <row r="108" spans="1:8" x14ac:dyDescent="0.3">
      <c r="D108" s="1" t="s">
        <v>158</v>
      </c>
      <c r="E108" s="2">
        <v>43709</v>
      </c>
      <c r="F108" s="2">
        <v>43800</v>
      </c>
      <c r="G108" s="1" t="s">
        <v>551</v>
      </c>
      <c r="H108" s="1" t="s">
        <v>730</v>
      </c>
    </row>
    <row r="109" spans="1:8" x14ac:dyDescent="0.3">
      <c r="A109" s="1" t="s">
        <v>91</v>
      </c>
      <c r="D109" s="1" t="s">
        <v>158</v>
      </c>
      <c r="E109" s="2">
        <v>43831</v>
      </c>
      <c r="F109" s="2">
        <v>43983</v>
      </c>
      <c r="G109" s="1" t="s">
        <v>159</v>
      </c>
      <c r="H109" s="1" t="s">
        <v>737</v>
      </c>
    </row>
    <row r="110" spans="1:8" x14ac:dyDescent="0.3">
      <c r="D110" s="1" t="s">
        <v>158</v>
      </c>
      <c r="E110" s="2">
        <v>44013</v>
      </c>
      <c r="F110" s="2">
        <v>44378</v>
      </c>
      <c r="G110" s="1" t="s">
        <v>180</v>
      </c>
      <c r="H110" s="1" t="s">
        <v>737</v>
      </c>
    </row>
    <row r="111" spans="1:8" x14ac:dyDescent="0.3">
      <c r="A111" s="1" t="s">
        <v>92</v>
      </c>
      <c r="D111" s="1" t="s">
        <v>163</v>
      </c>
      <c r="E111" s="2">
        <v>43678</v>
      </c>
      <c r="F111" s="2">
        <v>43678</v>
      </c>
      <c r="G111" s="1" t="s">
        <v>579</v>
      </c>
      <c r="H111" s="1" t="s">
        <v>731</v>
      </c>
    </row>
    <row r="112" spans="1:8" x14ac:dyDescent="0.3">
      <c r="A112" s="1" t="s">
        <v>93</v>
      </c>
      <c r="D112" s="1" t="s">
        <v>163</v>
      </c>
      <c r="E112" s="2">
        <v>43709</v>
      </c>
      <c r="F112" s="2">
        <v>43800</v>
      </c>
      <c r="G112" s="1" t="s">
        <v>738</v>
      </c>
      <c r="H112" s="1" t="s">
        <v>730</v>
      </c>
    </row>
    <row r="113" spans="1:8" x14ac:dyDescent="0.3">
      <c r="D113" s="1" t="s">
        <v>163</v>
      </c>
      <c r="E113" s="2">
        <v>43831</v>
      </c>
      <c r="F113" s="2">
        <v>44378</v>
      </c>
      <c r="G113" s="1" t="s">
        <v>590</v>
      </c>
      <c r="H113" s="1" t="s">
        <v>737</v>
      </c>
    </row>
    <row r="114" spans="1:8" x14ac:dyDescent="0.3">
      <c r="A114" s="1" t="s">
        <v>94</v>
      </c>
      <c r="D114" s="1" t="s">
        <v>239</v>
      </c>
      <c r="E114" s="2">
        <v>43709</v>
      </c>
      <c r="F114" s="2">
        <v>44075</v>
      </c>
      <c r="G114" s="1" t="s">
        <v>781</v>
      </c>
      <c r="H114" s="1" t="s">
        <v>730</v>
      </c>
    </row>
    <row r="115" spans="1:8" x14ac:dyDescent="0.3">
      <c r="D115" s="1" t="s">
        <v>242</v>
      </c>
      <c r="E115" s="2">
        <v>43709</v>
      </c>
      <c r="F115" s="2">
        <v>44075</v>
      </c>
      <c r="G115" s="1" t="s">
        <v>240</v>
      </c>
      <c r="H115" s="1" t="s">
        <v>730</v>
      </c>
    </row>
    <row r="116" spans="1:8" x14ac:dyDescent="0.3">
      <c r="A116" s="1" t="s">
        <v>95</v>
      </c>
      <c r="D116" s="1" t="s">
        <v>167</v>
      </c>
      <c r="E116" s="2">
        <v>43678</v>
      </c>
      <c r="F116" s="2">
        <v>43678</v>
      </c>
      <c r="G116" s="1" t="s">
        <v>647</v>
      </c>
      <c r="H116" s="1" t="s">
        <v>731</v>
      </c>
    </row>
    <row r="117" spans="1:8" x14ac:dyDescent="0.3">
      <c r="A117" s="1" t="s">
        <v>96</v>
      </c>
      <c r="D117" s="1" t="s">
        <v>167</v>
      </c>
      <c r="E117" s="2">
        <v>43709</v>
      </c>
      <c r="F117" s="2">
        <v>43709</v>
      </c>
      <c r="G117" s="1" t="s">
        <v>161</v>
      </c>
      <c r="H117" s="1" t="s">
        <v>731</v>
      </c>
    </row>
    <row r="118" spans="1:8" x14ac:dyDescent="0.3">
      <c r="D118" s="1" t="s">
        <v>167</v>
      </c>
      <c r="E118" s="2">
        <v>43739</v>
      </c>
      <c r="F118" s="2">
        <v>44013</v>
      </c>
      <c r="G118" s="1" t="s">
        <v>379</v>
      </c>
      <c r="H118" s="1" t="s">
        <v>737</v>
      </c>
    </row>
    <row r="119" spans="1:8" x14ac:dyDescent="0.3">
      <c r="A119" s="1" t="s">
        <v>683</v>
      </c>
      <c r="D119" s="1" t="s">
        <v>167</v>
      </c>
      <c r="E119" s="2">
        <v>44044</v>
      </c>
      <c r="F119" s="2">
        <v>44378</v>
      </c>
      <c r="G119" s="1" t="s">
        <v>379</v>
      </c>
      <c r="H119" s="1" t="s">
        <v>515</v>
      </c>
    </row>
    <row r="120" spans="1:8" x14ac:dyDescent="0.3">
      <c r="D120" s="1" t="s">
        <v>435</v>
      </c>
      <c r="E120" s="2">
        <v>43709</v>
      </c>
      <c r="F120" s="2">
        <v>43891</v>
      </c>
      <c r="G120" s="1" t="s">
        <v>538</v>
      </c>
      <c r="H120" s="1" t="s">
        <v>737</v>
      </c>
    </row>
    <row r="121" spans="1:8" x14ac:dyDescent="0.3">
      <c r="A121" s="1" t="s">
        <v>684</v>
      </c>
      <c r="D121" s="1" t="s">
        <v>435</v>
      </c>
      <c r="E121" s="2">
        <v>43983</v>
      </c>
      <c r="F121" s="2">
        <v>45444</v>
      </c>
      <c r="G121" s="1" t="s">
        <v>538</v>
      </c>
      <c r="H121" s="1" t="s">
        <v>888</v>
      </c>
    </row>
    <row r="122" spans="1:8" x14ac:dyDescent="0.3">
      <c r="A122" s="1" t="s">
        <v>685</v>
      </c>
      <c r="D122" s="1" t="s">
        <v>437</v>
      </c>
      <c r="E122" s="2">
        <v>43709</v>
      </c>
      <c r="F122" s="2">
        <v>43709</v>
      </c>
      <c r="G122" s="1" t="s">
        <v>160</v>
      </c>
      <c r="H122" s="1" t="s">
        <v>889</v>
      </c>
    </row>
    <row r="123" spans="1:8" x14ac:dyDescent="0.3">
      <c r="A123" s="1" t="s">
        <v>686</v>
      </c>
      <c r="D123" s="1" t="s">
        <v>437</v>
      </c>
      <c r="E123" s="2">
        <v>43800</v>
      </c>
      <c r="F123" s="2">
        <v>43800</v>
      </c>
      <c r="G123" s="1" t="s">
        <v>160</v>
      </c>
      <c r="H123" s="1" t="s">
        <v>737</v>
      </c>
    </row>
    <row r="124" spans="1:8" x14ac:dyDescent="0.3">
      <c r="A124" s="1" t="s">
        <v>687</v>
      </c>
      <c r="D124" s="1" t="s">
        <v>439</v>
      </c>
      <c r="E124" s="2">
        <v>43678</v>
      </c>
      <c r="F124" s="2">
        <v>43739</v>
      </c>
      <c r="G124" s="1" t="s">
        <v>202</v>
      </c>
      <c r="H124" s="1" t="s">
        <v>889</v>
      </c>
    </row>
    <row r="125" spans="1:8" x14ac:dyDescent="0.3">
      <c r="D125" s="1" t="s">
        <v>439</v>
      </c>
      <c r="E125" s="2">
        <v>43770</v>
      </c>
      <c r="F125" s="2">
        <v>45444</v>
      </c>
      <c r="G125" s="1" t="s">
        <v>202</v>
      </c>
      <c r="H125" s="1" t="s">
        <v>737</v>
      </c>
    </row>
    <row r="126" spans="1:8" x14ac:dyDescent="0.3">
      <c r="A126" s="1" t="s">
        <v>97</v>
      </c>
      <c r="D126" s="1" t="s">
        <v>510</v>
      </c>
      <c r="E126" s="3">
        <v>43678</v>
      </c>
      <c r="F126" s="3">
        <v>43739</v>
      </c>
      <c r="G126" s="1" t="s">
        <v>911</v>
      </c>
      <c r="H126" s="1" t="s">
        <v>731</v>
      </c>
    </row>
    <row r="127" spans="1:8" x14ac:dyDescent="0.3">
      <c r="D127" s="1" t="s">
        <v>510</v>
      </c>
      <c r="E127" s="3">
        <v>43770</v>
      </c>
      <c r="F127" s="2">
        <v>43831</v>
      </c>
      <c r="G127" s="1" t="s">
        <v>642</v>
      </c>
      <c r="H127" s="1" t="s">
        <v>517</v>
      </c>
    </row>
    <row r="128" spans="1:8" x14ac:dyDescent="0.3">
      <c r="D128" s="1" t="s">
        <v>510</v>
      </c>
      <c r="E128" s="2">
        <v>43891</v>
      </c>
      <c r="F128" s="2">
        <v>43891</v>
      </c>
      <c r="G128" s="1" t="s">
        <v>643</v>
      </c>
      <c r="H128" s="1" t="s">
        <v>193</v>
      </c>
    </row>
    <row r="129" spans="1:8" x14ac:dyDescent="0.3">
      <c r="A129" s="1" t="s">
        <v>98</v>
      </c>
      <c r="D129" s="1" t="s">
        <v>510</v>
      </c>
      <c r="E129" s="2">
        <v>43983</v>
      </c>
      <c r="F129" s="2">
        <v>44075</v>
      </c>
      <c r="G129" s="1" t="s">
        <v>912</v>
      </c>
      <c r="H129" s="1" t="s">
        <v>730</v>
      </c>
    </row>
    <row r="130" spans="1:8" x14ac:dyDescent="0.3">
      <c r="A130" s="1" t="s">
        <v>99</v>
      </c>
      <c r="D130" s="1" t="s">
        <v>510</v>
      </c>
      <c r="E130" s="2">
        <v>44166</v>
      </c>
      <c r="F130" s="2">
        <v>44348</v>
      </c>
      <c r="G130" s="1" t="s">
        <v>913</v>
      </c>
      <c r="H130" s="1" t="s">
        <v>914</v>
      </c>
    </row>
    <row r="131" spans="1:8" x14ac:dyDescent="0.3">
      <c r="D131" s="1" t="s">
        <v>510</v>
      </c>
      <c r="E131" s="2">
        <v>44440</v>
      </c>
      <c r="F131" s="2">
        <v>44440</v>
      </c>
      <c r="G131" s="1" t="s">
        <v>609</v>
      </c>
      <c r="H131" s="1" t="s">
        <v>914</v>
      </c>
    </row>
    <row r="132" spans="1:8" x14ac:dyDescent="0.3">
      <c r="A132" s="1" t="s">
        <v>100</v>
      </c>
      <c r="D132" s="1" t="s">
        <v>510</v>
      </c>
      <c r="E132" s="2">
        <v>44531</v>
      </c>
      <c r="F132" s="2">
        <v>44531</v>
      </c>
      <c r="G132" s="1" t="s">
        <v>915</v>
      </c>
      <c r="H132" s="1" t="s">
        <v>914</v>
      </c>
    </row>
    <row r="133" spans="1:8" x14ac:dyDescent="0.3">
      <c r="A133" s="1" t="s">
        <v>101</v>
      </c>
      <c r="D133" s="1" t="s">
        <v>510</v>
      </c>
      <c r="E133" s="2">
        <v>44621</v>
      </c>
      <c r="F133" s="2">
        <v>44713</v>
      </c>
      <c r="G133" s="1" t="s">
        <v>643</v>
      </c>
      <c r="H133" s="1" t="s">
        <v>914</v>
      </c>
    </row>
    <row r="134" spans="1:8" x14ac:dyDescent="0.3">
      <c r="D134" s="1" t="s">
        <v>510</v>
      </c>
      <c r="E134" s="2">
        <v>44805</v>
      </c>
      <c r="F134" s="2">
        <v>45261</v>
      </c>
      <c r="G134" s="1" t="s">
        <v>614</v>
      </c>
      <c r="H134" s="1" t="s">
        <v>914</v>
      </c>
    </row>
    <row r="135" spans="1:8" x14ac:dyDescent="0.3">
      <c r="A135" s="1" t="s">
        <v>688</v>
      </c>
      <c r="D135" s="1" t="s">
        <v>510</v>
      </c>
      <c r="E135" s="2">
        <v>45352</v>
      </c>
      <c r="F135" s="2">
        <v>47270</v>
      </c>
      <c r="G135" s="1" t="s">
        <v>592</v>
      </c>
      <c r="H135" s="1" t="s">
        <v>914</v>
      </c>
    </row>
    <row r="136" spans="1:8" x14ac:dyDescent="0.3">
      <c r="A136" s="1" t="s">
        <v>689</v>
      </c>
      <c r="D136" s="1" t="s">
        <v>244</v>
      </c>
      <c r="E136" s="2">
        <v>43709</v>
      </c>
      <c r="F136" s="2">
        <v>44075</v>
      </c>
      <c r="G136" s="1" t="s">
        <v>217</v>
      </c>
      <c r="H136" s="1" t="s">
        <v>731</v>
      </c>
    </row>
    <row r="137" spans="1:8" x14ac:dyDescent="0.3">
      <c r="A137" s="1" t="s">
        <v>690</v>
      </c>
      <c r="D137" s="1" t="s">
        <v>246</v>
      </c>
      <c r="E137" s="2">
        <v>43709</v>
      </c>
      <c r="F137" s="2">
        <v>44075</v>
      </c>
      <c r="G137" s="1" t="s">
        <v>202</v>
      </c>
      <c r="H137" s="1" t="s">
        <v>730</v>
      </c>
    </row>
    <row r="138" spans="1:8" x14ac:dyDescent="0.3">
      <c r="D138" s="1" t="s">
        <v>512</v>
      </c>
      <c r="E138" s="2">
        <v>43678</v>
      </c>
      <c r="F138" s="3">
        <v>43770</v>
      </c>
      <c r="G138" s="1" t="s">
        <v>652</v>
      </c>
      <c r="H138" s="1" t="s">
        <v>517</v>
      </c>
    </row>
    <row r="139" spans="1:8" x14ac:dyDescent="0.3">
      <c r="A139" s="1" t="s">
        <v>691</v>
      </c>
      <c r="D139" s="1" t="s">
        <v>512</v>
      </c>
      <c r="E139" s="2">
        <v>43800</v>
      </c>
      <c r="F139" s="2">
        <v>44013</v>
      </c>
      <c r="G139" s="1" t="s">
        <v>640</v>
      </c>
      <c r="H139" s="1" t="s">
        <v>517</v>
      </c>
    </row>
    <row r="140" spans="1:8" x14ac:dyDescent="0.3">
      <c r="D140" s="1" t="s">
        <v>248</v>
      </c>
      <c r="E140" s="2">
        <v>43709</v>
      </c>
      <c r="F140" s="2">
        <v>44075</v>
      </c>
      <c r="G140" s="1" t="s">
        <v>782</v>
      </c>
      <c r="H140" s="1" t="s">
        <v>763</v>
      </c>
    </row>
    <row r="141" spans="1:8" x14ac:dyDescent="0.3">
      <c r="A141" s="1" t="s">
        <v>692</v>
      </c>
      <c r="D141" s="1" t="s">
        <v>250</v>
      </c>
      <c r="E141" s="2">
        <v>43709</v>
      </c>
      <c r="F141" s="2">
        <v>43983</v>
      </c>
      <c r="G141" s="1" t="s">
        <v>783</v>
      </c>
      <c r="H141" s="1" t="s">
        <v>731</v>
      </c>
    </row>
    <row r="142" spans="1:8" x14ac:dyDescent="0.3">
      <c r="D142" s="1" t="s">
        <v>252</v>
      </c>
      <c r="E142" s="2">
        <v>43709</v>
      </c>
      <c r="F142" s="2">
        <v>43709</v>
      </c>
      <c r="G142" s="1" t="s">
        <v>784</v>
      </c>
      <c r="H142" s="1" t="s">
        <v>731</v>
      </c>
    </row>
    <row r="143" spans="1:8" x14ac:dyDescent="0.3">
      <c r="A143" s="1" t="s">
        <v>53</v>
      </c>
      <c r="D143" s="1" t="s">
        <v>252</v>
      </c>
      <c r="E143" s="2">
        <v>43800</v>
      </c>
      <c r="F143" s="2">
        <v>43800</v>
      </c>
      <c r="G143" s="1" t="s">
        <v>784</v>
      </c>
      <c r="H143" s="1" t="s">
        <v>193</v>
      </c>
    </row>
    <row r="144" spans="1:8" x14ac:dyDescent="0.3">
      <c r="A144" s="1" t="s">
        <v>39</v>
      </c>
      <c r="D144" s="1" t="s">
        <v>252</v>
      </c>
      <c r="E144" s="2">
        <v>43891</v>
      </c>
      <c r="F144" s="2">
        <v>44075</v>
      </c>
      <c r="G144" s="1" t="s">
        <v>784</v>
      </c>
      <c r="H144" s="1" t="s">
        <v>730</v>
      </c>
    </row>
    <row r="145" spans="1:8" x14ac:dyDescent="0.3">
      <c r="A145" s="1" t="s">
        <v>54</v>
      </c>
      <c r="D145" s="1" t="s">
        <v>254</v>
      </c>
      <c r="E145" s="2">
        <v>43709</v>
      </c>
      <c r="F145" s="2">
        <v>43709</v>
      </c>
      <c r="G145" s="1" t="s">
        <v>784</v>
      </c>
      <c r="H145" s="1" t="s">
        <v>731</v>
      </c>
    </row>
    <row r="146" spans="1:8" x14ac:dyDescent="0.3">
      <c r="A146" s="1" t="s">
        <v>539</v>
      </c>
      <c r="D146" s="1" t="s">
        <v>254</v>
      </c>
      <c r="E146" s="3">
        <v>43800</v>
      </c>
      <c r="F146" s="2">
        <v>43800</v>
      </c>
      <c r="G146" s="1" t="s">
        <v>784</v>
      </c>
      <c r="H146" s="1" t="s">
        <v>193</v>
      </c>
    </row>
    <row r="147" spans="1:8" x14ac:dyDescent="0.3">
      <c r="A147" s="1" t="s">
        <v>693</v>
      </c>
      <c r="D147" s="1" t="s">
        <v>254</v>
      </c>
      <c r="E147" s="2">
        <v>43891</v>
      </c>
      <c r="F147" s="2">
        <v>44075</v>
      </c>
      <c r="G147" s="1" t="s">
        <v>784</v>
      </c>
      <c r="H147" s="1" t="s">
        <v>730</v>
      </c>
    </row>
    <row r="148" spans="1:8" x14ac:dyDescent="0.3">
      <c r="D148" s="1" t="s">
        <v>786</v>
      </c>
      <c r="E148" s="2">
        <v>43709</v>
      </c>
      <c r="F148" s="2">
        <v>43709</v>
      </c>
      <c r="G148" s="1" t="s">
        <v>784</v>
      </c>
      <c r="H148" s="1" t="s">
        <v>731</v>
      </c>
    </row>
    <row r="149" spans="1:8" x14ac:dyDescent="0.3">
      <c r="A149" s="1" t="s">
        <v>683</v>
      </c>
      <c r="D149" s="1" t="s">
        <v>786</v>
      </c>
      <c r="E149" s="2">
        <v>43800</v>
      </c>
      <c r="F149" s="2">
        <v>43800</v>
      </c>
      <c r="G149" s="1" t="s">
        <v>784</v>
      </c>
      <c r="H149" s="1" t="s">
        <v>193</v>
      </c>
    </row>
    <row r="150" spans="1:8" x14ac:dyDescent="0.3">
      <c r="D150" s="1" t="s">
        <v>786</v>
      </c>
      <c r="E150" s="3">
        <v>43891</v>
      </c>
      <c r="F150" s="2">
        <v>44075</v>
      </c>
      <c r="G150" s="1" t="s">
        <v>784</v>
      </c>
      <c r="H150" s="1" t="s">
        <v>730</v>
      </c>
    </row>
    <row r="151" spans="1:8" x14ac:dyDescent="0.3">
      <c r="A151" s="1" t="s">
        <v>55</v>
      </c>
      <c r="D151" s="1" t="s">
        <v>256</v>
      </c>
      <c r="E151" s="2">
        <v>43709</v>
      </c>
      <c r="F151" s="2">
        <v>43709</v>
      </c>
      <c r="G151" s="1" t="s">
        <v>784</v>
      </c>
      <c r="H151" s="1" t="s">
        <v>731</v>
      </c>
    </row>
    <row r="152" spans="1:8" x14ac:dyDescent="0.3">
      <c r="A152" s="1" t="s">
        <v>57</v>
      </c>
      <c r="D152" s="1" t="s">
        <v>256</v>
      </c>
      <c r="E152" s="2">
        <v>43800</v>
      </c>
      <c r="F152" s="2">
        <v>43800</v>
      </c>
      <c r="G152" s="1" t="s">
        <v>784</v>
      </c>
      <c r="H152" s="1" t="s">
        <v>193</v>
      </c>
    </row>
    <row r="153" spans="1:8" x14ac:dyDescent="0.3">
      <c r="A153" s="1" t="s">
        <v>56</v>
      </c>
      <c r="D153" s="1" t="s">
        <v>256</v>
      </c>
      <c r="E153" s="2">
        <v>43891</v>
      </c>
      <c r="F153" s="2">
        <v>44075</v>
      </c>
      <c r="G153" s="1" t="s">
        <v>784</v>
      </c>
      <c r="H153" s="1" t="s">
        <v>730</v>
      </c>
    </row>
    <row r="154" spans="1:8" x14ac:dyDescent="0.3">
      <c r="A154" s="1" t="s">
        <v>694</v>
      </c>
      <c r="D154" s="1" t="s">
        <v>258</v>
      </c>
      <c r="E154" s="2">
        <v>43709</v>
      </c>
      <c r="F154" s="2">
        <v>44075</v>
      </c>
      <c r="G154" s="1" t="s">
        <v>782</v>
      </c>
      <c r="H154" s="1" t="s">
        <v>763</v>
      </c>
    </row>
    <row r="155" spans="1:8" x14ac:dyDescent="0.3">
      <c r="D155" s="1" t="s">
        <v>994</v>
      </c>
      <c r="E155" s="2">
        <v>43716</v>
      </c>
      <c r="F155" s="2" t="s">
        <v>942</v>
      </c>
      <c r="G155" s="1" t="s">
        <v>995</v>
      </c>
      <c r="H155" s="1" t="s">
        <v>820</v>
      </c>
    </row>
    <row r="156" spans="1:8" x14ac:dyDescent="0.3">
      <c r="A156" s="1" t="s">
        <v>695</v>
      </c>
      <c r="D156" s="1" t="s">
        <v>994</v>
      </c>
      <c r="E156" s="2" t="s">
        <v>944</v>
      </c>
      <c r="F156" s="2">
        <v>43808</v>
      </c>
      <c r="G156" s="1" t="s">
        <v>240</v>
      </c>
      <c r="H156" s="1" t="s">
        <v>820</v>
      </c>
    </row>
    <row r="157" spans="1:8" x14ac:dyDescent="0.3">
      <c r="D157" s="1" t="s">
        <v>994</v>
      </c>
      <c r="E157" s="3" t="s">
        <v>968</v>
      </c>
      <c r="F157" s="3">
        <v>43718</v>
      </c>
      <c r="G157" s="1" t="s">
        <v>996</v>
      </c>
      <c r="H157" s="1" t="s">
        <v>820</v>
      </c>
    </row>
    <row r="158" spans="1:8" x14ac:dyDescent="0.3">
      <c r="A158" s="1" t="s">
        <v>696</v>
      </c>
      <c r="D158" s="1" t="s">
        <v>994</v>
      </c>
      <c r="E158" s="2">
        <v>43748</v>
      </c>
      <c r="F158" s="2" t="s">
        <v>947</v>
      </c>
      <c r="G158" s="1" t="s">
        <v>997</v>
      </c>
      <c r="H158" s="1" t="s">
        <v>820</v>
      </c>
    </row>
    <row r="159" spans="1:8" x14ac:dyDescent="0.3">
      <c r="D159" s="1" t="s">
        <v>994</v>
      </c>
      <c r="E159" s="2" t="s">
        <v>949</v>
      </c>
      <c r="F159" s="2">
        <v>43811</v>
      </c>
      <c r="G159" s="1" t="s">
        <v>998</v>
      </c>
      <c r="H159" s="1" t="s">
        <v>820</v>
      </c>
    </row>
    <row r="160" spans="1:8" x14ac:dyDescent="0.3">
      <c r="A160" s="1" t="s">
        <v>697</v>
      </c>
      <c r="D160" s="1" t="s">
        <v>994</v>
      </c>
      <c r="E160" s="2" t="s">
        <v>951</v>
      </c>
      <c r="F160" s="2" t="s">
        <v>952</v>
      </c>
      <c r="G160" s="1" t="s">
        <v>999</v>
      </c>
      <c r="H160" s="1" t="s">
        <v>820</v>
      </c>
    </row>
    <row r="161" spans="1:8" x14ac:dyDescent="0.3">
      <c r="A161" s="1" t="s">
        <v>102</v>
      </c>
      <c r="D161" s="1" t="s">
        <v>994</v>
      </c>
      <c r="E161" s="2" t="s">
        <v>954</v>
      </c>
      <c r="F161" s="2">
        <v>44167</v>
      </c>
      <c r="G161" s="1" t="s">
        <v>1000</v>
      </c>
      <c r="H161" s="1" t="s">
        <v>820</v>
      </c>
    </row>
    <row r="162" spans="1:8" x14ac:dyDescent="0.3">
      <c r="D162" s="1" t="s">
        <v>994</v>
      </c>
      <c r="E162" s="2" t="s">
        <v>956</v>
      </c>
      <c r="F162" s="2" t="s">
        <v>957</v>
      </c>
      <c r="G162" s="1" t="s">
        <v>1001</v>
      </c>
      <c r="H162" s="1" t="s">
        <v>820</v>
      </c>
    </row>
    <row r="163" spans="1:8" x14ac:dyDescent="0.3">
      <c r="A163" s="1" t="s">
        <v>103</v>
      </c>
      <c r="D163" s="1" t="s">
        <v>994</v>
      </c>
      <c r="E163" s="2" t="s">
        <v>959</v>
      </c>
      <c r="F163" s="2" t="s">
        <v>960</v>
      </c>
      <c r="G163" s="1" t="s">
        <v>1002</v>
      </c>
      <c r="H163" s="1" t="s">
        <v>820</v>
      </c>
    </row>
    <row r="164" spans="1:8" x14ac:dyDescent="0.3">
      <c r="D164" s="1" t="s">
        <v>994</v>
      </c>
      <c r="E164" s="2" t="s">
        <v>962</v>
      </c>
      <c r="F164" s="2" t="s">
        <v>963</v>
      </c>
      <c r="G164" s="1" t="s">
        <v>1003</v>
      </c>
      <c r="H164" s="1" t="s">
        <v>820</v>
      </c>
    </row>
    <row r="165" spans="1:8" x14ac:dyDescent="0.3">
      <c r="A165" s="1" t="s">
        <v>698</v>
      </c>
      <c r="D165" s="1" t="s">
        <v>1005</v>
      </c>
      <c r="E165" s="2">
        <v>43716</v>
      </c>
      <c r="F165" s="2" t="s">
        <v>942</v>
      </c>
      <c r="G165" s="1" t="s">
        <v>1006</v>
      </c>
      <c r="H165" s="1" t="s">
        <v>820</v>
      </c>
    </row>
    <row r="166" spans="1:8" x14ac:dyDescent="0.3">
      <c r="A166" s="1" t="s">
        <v>550</v>
      </c>
      <c r="D166" s="1" t="s">
        <v>1005</v>
      </c>
      <c r="E166" s="2" t="s">
        <v>944</v>
      </c>
      <c r="F166" s="2">
        <v>43808</v>
      </c>
      <c r="G166" s="1" t="s">
        <v>1007</v>
      </c>
      <c r="H166" s="1" t="s">
        <v>820</v>
      </c>
    </row>
    <row r="167" spans="1:8" x14ac:dyDescent="0.3">
      <c r="A167" s="1" t="s">
        <v>699</v>
      </c>
      <c r="D167" s="1" t="s">
        <v>1005</v>
      </c>
      <c r="E167" s="2" t="s">
        <v>968</v>
      </c>
      <c r="F167" s="2">
        <v>43718</v>
      </c>
      <c r="G167" s="1" t="s">
        <v>1008</v>
      </c>
      <c r="H167" s="1" t="s">
        <v>820</v>
      </c>
    </row>
    <row r="168" spans="1:8" x14ac:dyDescent="0.3">
      <c r="D168" s="1" t="s">
        <v>1005</v>
      </c>
      <c r="E168" s="2">
        <v>43748</v>
      </c>
      <c r="F168" s="2" t="s">
        <v>947</v>
      </c>
      <c r="G168" s="1" t="s">
        <v>1009</v>
      </c>
      <c r="H168" s="1" t="s">
        <v>820</v>
      </c>
    </row>
    <row r="169" spans="1:8" x14ac:dyDescent="0.3">
      <c r="A169" s="1" t="s">
        <v>700</v>
      </c>
      <c r="D169" s="1" t="s">
        <v>1005</v>
      </c>
      <c r="E169" s="3" t="s">
        <v>949</v>
      </c>
      <c r="F169" s="2">
        <v>43811</v>
      </c>
      <c r="G169" s="1" t="s">
        <v>1010</v>
      </c>
      <c r="H169" s="1" t="s">
        <v>820</v>
      </c>
    </row>
    <row r="170" spans="1:8" x14ac:dyDescent="0.3">
      <c r="A170" s="1" t="s">
        <v>105</v>
      </c>
      <c r="D170" s="1" t="s">
        <v>1005</v>
      </c>
      <c r="E170" s="2" t="s">
        <v>951</v>
      </c>
      <c r="F170" s="2" t="s">
        <v>952</v>
      </c>
      <c r="G170" s="1" t="s">
        <v>1011</v>
      </c>
      <c r="H170" s="1" t="s">
        <v>820</v>
      </c>
    </row>
    <row r="171" spans="1:8" x14ac:dyDescent="0.3">
      <c r="A171" s="1" t="s">
        <v>106</v>
      </c>
      <c r="D171" s="1" t="s">
        <v>1005</v>
      </c>
      <c r="E171" s="2" t="s">
        <v>954</v>
      </c>
      <c r="F171" s="2">
        <v>44167</v>
      </c>
      <c r="G171" s="1" t="s">
        <v>1012</v>
      </c>
      <c r="H171" s="1" t="s">
        <v>820</v>
      </c>
    </row>
    <row r="172" spans="1:8" x14ac:dyDescent="0.3">
      <c r="D172" s="1" t="s">
        <v>1005</v>
      </c>
      <c r="E172" s="2" t="s">
        <v>956</v>
      </c>
      <c r="F172" s="2" t="s">
        <v>957</v>
      </c>
      <c r="G172" s="1" t="s">
        <v>1013</v>
      </c>
      <c r="H172" s="1" t="s">
        <v>820</v>
      </c>
    </row>
    <row r="173" spans="1:8" x14ac:dyDescent="0.3">
      <c r="A173" s="1" t="s">
        <v>104</v>
      </c>
      <c r="D173" s="1" t="s">
        <v>1005</v>
      </c>
      <c r="E173" s="2" t="s">
        <v>959</v>
      </c>
      <c r="F173" s="2" t="s">
        <v>960</v>
      </c>
      <c r="G173" s="1" t="s">
        <v>1014</v>
      </c>
      <c r="H173" s="1" t="s">
        <v>820</v>
      </c>
    </row>
    <row r="174" spans="1:8" x14ac:dyDescent="0.3">
      <c r="D174" s="1" t="s">
        <v>1005</v>
      </c>
      <c r="E174" s="2" t="s">
        <v>962</v>
      </c>
      <c r="F174" s="2" t="s">
        <v>963</v>
      </c>
      <c r="G174" s="1" t="s">
        <v>1015</v>
      </c>
      <c r="H174" s="1" t="s">
        <v>820</v>
      </c>
    </row>
    <row r="175" spans="1:8" x14ac:dyDescent="0.3">
      <c r="D175" s="1" t="s">
        <v>1017</v>
      </c>
      <c r="E175" s="2" t="s">
        <v>1018</v>
      </c>
      <c r="F175" s="2" t="s">
        <v>942</v>
      </c>
      <c r="G175" s="1" t="s">
        <v>1006</v>
      </c>
      <c r="H175" s="1" t="s">
        <v>820</v>
      </c>
    </row>
    <row r="176" spans="1:8" x14ac:dyDescent="0.3">
      <c r="D176" s="1" t="s">
        <v>1017</v>
      </c>
      <c r="E176" s="3" t="s">
        <v>944</v>
      </c>
      <c r="F176" s="2">
        <v>43808</v>
      </c>
      <c r="G176" s="1" t="s">
        <v>1007</v>
      </c>
      <c r="H176" s="1" t="s">
        <v>820</v>
      </c>
    </row>
    <row r="177" spans="1:8" x14ac:dyDescent="0.3">
      <c r="D177" s="1" t="s">
        <v>1017</v>
      </c>
      <c r="E177" s="2" t="s">
        <v>968</v>
      </c>
      <c r="F177" s="2">
        <v>43718</v>
      </c>
      <c r="G177" s="1" t="s">
        <v>1008</v>
      </c>
      <c r="H177" s="1" t="s">
        <v>820</v>
      </c>
    </row>
    <row r="178" spans="1:8" x14ac:dyDescent="0.3">
      <c r="A178" s="1" t="s">
        <v>701</v>
      </c>
      <c r="D178" s="1" t="s">
        <v>1017</v>
      </c>
      <c r="E178" s="2">
        <v>43748</v>
      </c>
      <c r="F178" s="2" t="s">
        <v>947</v>
      </c>
      <c r="G178" s="1" t="s">
        <v>1009</v>
      </c>
      <c r="H178" s="1" t="s">
        <v>820</v>
      </c>
    </row>
    <row r="179" spans="1:8" x14ac:dyDescent="0.3">
      <c r="A179" s="1" t="s">
        <v>702</v>
      </c>
      <c r="D179" s="1" t="s">
        <v>1017</v>
      </c>
      <c r="E179" s="2" t="s">
        <v>949</v>
      </c>
      <c r="F179" s="2">
        <v>43811</v>
      </c>
      <c r="G179" s="1" t="s">
        <v>1010</v>
      </c>
      <c r="H179" s="1" t="s">
        <v>820</v>
      </c>
    </row>
    <row r="180" spans="1:8" x14ac:dyDescent="0.3">
      <c r="A180" s="1" t="s">
        <v>703</v>
      </c>
      <c r="D180" s="1" t="s">
        <v>1017</v>
      </c>
      <c r="E180" s="2" t="s">
        <v>951</v>
      </c>
      <c r="F180" s="2" t="s">
        <v>952</v>
      </c>
      <c r="G180" s="1" t="s">
        <v>1011</v>
      </c>
      <c r="H180" s="1" t="s">
        <v>820</v>
      </c>
    </row>
    <row r="181" spans="1:8" x14ac:dyDescent="0.3">
      <c r="D181" s="1" t="s">
        <v>1017</v>
      </c>
      <c r="E181" s="3" t="s">
        <v>954</v>
      </c>
      <c r="F181" s="2">
        <v>44167</v>
      </c>
      <c r="G181" s="1" t="s">
        <v>1012</v>
      </c>
      <c r="H181" s="1" t="s">
        <v>820</v>
      </c>
    </row>
    <row r="182" spans="1:8" x14ac:dyDescent="0.3">
      <c r="D182" s="1" t="s">
        <v>1017</v>
      </c>
      <c r="E182" s="2" t="s">
        <v>956</v>
      </c>
      <c r="F182" s="2" t="s">
        <v>957</v>
      </c>
      <c r="G182" s="1" t="s">
        <v>1013</v>
      </c>
      <c r="H182" s="1" t="s">
        <v>820</v>
      </c>
    </row>
    <row r="183" spans="1:8" x14ac:dyDescent="0.3">
      <c r="A183" s="1" t="s">
        <v>704</v>
      </c>
      <c r="D183" s="1" t="s">
        <v>1017</v>
      </c>
      <c r="E183" s="2" t="s">
        <v>959</v>
      </c>
      <c r="F183" s="2" t="s">
        <v>960</v>
      </c>
      <c r="G183" s="1" t="s">
        <v>1014</v>
      </c>
      <c r="H183" s="1" t="s">
        <v>820</v>
      </c>
    </row>
    <row r="184" spans="1:8" x14ac:dyDescent="0.3">
      <c r="A184" s="1" t="s">
        <v>705</v>
      </c>
      <c r="D184" s="1" t="s">
        <v>1017</v>
      </c>
      <c r="E184" s="2" t="s">
        <v>962</v>
      </c>
      <c r="F184" s="2" t="s">
        <v>980</v>
      </c>
      <c r="G184" s="1" t="s">
        <v>1015</v>
      </c>
      <c r="H184" s="1" t="s">
        <v>820</v>
      </c>
    </row>
    <row r="185" spans="1:8" x14ac:dyDescent="0.3">
      <c r="D185" s="1" t="s">
        <v>1020</v>
      </c>
      <c r="E185" s="2">
        <v>43716</v>
      </c>
      <c r="F185" s="2" t="s">
        <v>942</v>
      </c>
      <c r="G185" s="1" t="s">
        <v>1021</v>
      </c>
      <c r="H185" s="1" t="s">
        <v>820</v>
      </c>
    </row>
    <row r="186" spans="1:8" x14ac:dyDescent="0.3">
      <c r="D186" s="1" t="s">
        <v>1020</v>
      </c>
      <c r="E186" s="2" t="s">
        <v>944</v>
      </c>
      <c r="F186" s="2">
        <v>43808</v>
      </c>
      <c r="G186" s="1" t="s">
        <v>1022</v>
      </c>
      <c r="H186" s="1" t="s">
        <v>820</v>
      </c>
    </row>
    <row r="187" spans="1:8" x14ac:dyDescent="0.3">
      <c r="A187" s="1" t="s">
        <v>706</v>
      </c>
      <c r="D187" s="1" t="s">
        <v>1020</v>
      </c>
      <c r="E187" s="2" t="s">
        <v>968</v>
      </c>
      <c r="F187" s="2">
        <v>43748</v>
      </c>
      <c r="G187" s="1" t="s">
        <v>1023</v>
      </c>
      <c r="H187" s="1" t="s">
        <v>820</v>
      </c>
    </row>
    <row r="188" spans="1:8" x14ac:dyDescent="0.3">
      <c r="A188" s="1" t="s">
        <v>707</v>
      </c>
      <c r="D188" s="1" t="s">
        <v>1020</v>
      </c>
      <c r="E188" s="2">
        <v>43779</v>
      </c>
      <c r="F188" s="2" t="s">
        <v>947</v>
      </c>
      <c r="G188" s="1" t="s">
        <v>1024</v>
      </c>
      <c r="H188" s="1" t="s">
        <v>820</v>
      </c>
    </row>
    <row r="189" spans="1:8" x14ac:dyDescent="0.3">
      <c r="A189" s="1" t="s">
        <v>708</v>
      </c>
      <c r="D189" s="1" t="s">
        <v>1020</v>
      </c>
      <c r="E189" s="2" t="s">
        <v>949</v>
      </c>
      <c r="F189" s="2">
        <v>43811</v>
      </c>
      <c r="G189" s="1" t="s">
        <v>1025</v>
      </c>
      <c r="H189" s="1" t="s">
        <v>820</v>
      </c>
    </row>
    <row r="190" spans="1:8" x14ac:dyDescent="0.3">
      <c r="D190" s="1" t="s">
        <v>1020</v>
      </c>
      <c r="E190" s="2" t="s">
        <v>951</v>
      </c>
      <c r="F190" s="2" t="s">
        <v>952</v>
      </c>
      <c r="G190" s="1" t="s">
        <v>1026</v>
      </c>
      <c r="H190" s="1" t="s">
        <v>820</v>
      </c>
    </row>
    <row r="191" spans="1:8" x14ac:dyDescent="0.3">
      <c r="A191" s="1" t="s">
        <v>709</v>
      </c>
      <c r="D191" s="1" t="s">
        <v>1020</v>
      </c>
      <c r="E191" s="2" t="s">
        <v>954</v>
      </c>
      <c r="F191" s="2" t="s">
        <v>956</v>
      </c>
      <c r="G191" s="1" t="s">
        <v>1027</v>
      </c>
      <c r="H191" s="1" t="s">
        <v>820</v>
      </c>
    </row>
    <row r="192" spans="1:8" x14ac:dyDescent="0.3">
      <c r="D192" s="1" t="s">
        <v>1020</v>
      </c>
      <c r="E192" s="2" t="s">
        <v>974</v>
      </c>
      <c r="F192" s="2" t="s">
        <v>957</v>
      </c>
      <c r="G192" s="1" t="s">
        <v>1028</v>
      </c>
      <c r="H192" s="1" t="s">
        <v>820</v>
      </c>
    </row>
    <row r="193" spans="1:8" x14ac:dyDescent="0.3">
      <c r="A193" s="1" t="s">
        <v>710</v>
      </c>
      <c r="D193" s="1" t="s">
        <v>1020</v>
      </c>
      <c r="E193" s="2" t="s">
        <v>959</v>
      </c>
      <c r="F193" s="2" t="s">
        <v>960</v>
      </c>
      <c r="G193" s="1" t="s">
        <v>1029</v>
      </c>
      <c r="H193" s="1" t="s">
        <v>820</v>
      </c>
    </row>
    <row r="194" spans="1:8" x14ac:dyDescent="0.3">
      <c r="D194" s="1" t="s">
        <v>1020</v>
      </c>
      <c r="E194" s="2" t="s">
        <v>962</v>
      </c>
      <c r="F194" s="2" t="s">
        <v>963</v>
      </c>
      <c r="G194" s="1" t="s">
        <v>1030</v>
      </c>
      <c r="H194" s="1" t="s">
        <v>820</v>
      </c>
    </row>
    <row r="195" spans="1:8" x14ac:dyDescent="0.3">
      <c r="A195" s="1" t="s">
        <v>711</v>
      </c>
      <c r="D195" s="1" t="s">
        <v>1032</v>
      </c>
      <c r="E195" s="2">
        <v>43716</v>
      </c>
      <c r="F195" s="2" t="s">
        <v>942</v>
      </c>
      <c r="G195" s="1" t="s">
        <v>1033</v>
      </c>
      <c r="H195" s="1" t="s">
        <v>820</v>
      </c>
    </row>
    <row r="196" spans="1:8" x14ac:dyDescent="0.3">
      <c r="A196" s="1" t="s">
        <v>107</v>
      </c>
      <c r="D196" s="1" t="s">
        <v>1032</v>
      </c>
      <c r="E196" s="2" t="s">
        <v>944</v>
      </c>
      <c r="F196" s="2">
        <v>43808</v>
      </c>
      <c r="G196" s="1" t="s">
        <v>1034</v>
      </c>
      <c r="H196" s="1" t="s">
        <v>820</v>
      </c>
    </row>
    <row r="197" spans="1:8" x14ac:dyDescent="0.3">
      <c r="D197" s="1" t="s">
        <v>1032</v>
      </c>
      <c r="E197" s="2" t="s">
        <v>968</v>
      </c>
      <c r="F197" s="2">
        <v>43718</v>
      </c>
      <c r="G197" s="1" t="s">
        <v>1035</v>
      </c>
      <c r="H197" s="1" t="s">
        <v>820</v>
      </c>
    </row>
    <row r="198" spans="1:8" x14ac:dyDescent="0.3">
      <c r="A198" s="1" t="s">
        <v>108</v>
      </c>
      <c r="D198" s="1" t="s">
        <v>1032</v>
      </c>
      <c r="E198" s="2">
        <v>43748</v>
      </c>
      <c r="F198" s="2" t="s">
        <v>947</v>
      </c>
      <c r="G198" s="1" t="s">
        <v>1036</v>
      </c>
      <c r="H198" s="1" t="s">
        <v>820</v>
      </c>
    </row>
    <row r="199" spans="1:8" x14ac:dyDescent="0.3">
      <c r="D199" s="1" t="s">
        <v>1032</v>
      </c>
      <c r="E199" s="2" t="s">
        <v>949</v>
      </c>
      <c r="F199" s="2">
        <v>43811</v>
      </c>
      <c r="G199" s="1" t="s">
        <v>1037</v>
      </c>
      <c r="H199" s="1" t="s">
        <v>820</v>
      </c>
    </row>
    <row r="200" spans="1:8" x14ac:dyDescent="0.3">
      <c r="A200" s="1" t="s">
        <v>109</v>
      </c>
      <c r="D200" s="1" t="s">
        <v>1032</v>
      </c>
      <c r="E200" s="2" t="s">
        <v>951</v>
      </c>
      <c r="F200" s="2" t="s">
        <v>952</v>
      </c>
      <c r="G200" s="1" t="s">
        <v>1038</v>
      </c>
      <c r="H200" s="1" t="s">
        <v>820</v>
      </c>
    </row>
    <row r="201" spans="1:8" x14ac:dyDescent="0.3">
      <c r="A201" s="1" t="s">
        <v>615</v>
      </c>
      <c r="D201" s="1" t="s">
        <v>1032</v>
      </c>
      <c r="E201" s="2" t="s">
        <v>954</v>
      </c>
      <c r="F201" s="2">
        <v>44167</v>
      </c>
      <c r="G201" s="1" t="s">
        <v>1039</v>
      </c>
      <c r="H201" s="1" t="s">
        <v>820</v>
      </c>
    </row>
    <row r="202" spans="1:8" x14ac:dyDescent="0.3">
      <c r="A202" s="1" t="s">
        <v>616</v>
      </c>
      <c r="D202" s="1" t="s">
        <v>1032</v>
      </c>
      <c r="E202" s="2" t="s">
        <v>956</v>
      </c>
      <c r="F202" s="2" t="s">
        <v>957</v>
      </c>
      <c r="G202" s="1" t="s">
        <v>1040</v>
      </c>
      <c r="H202" s="1" t="s">
        <v>820</v>
      </c>
    </row>
    <row r="203" spans="1:8" x14ac:dyDescent="0.3">
      <c r="A203" s="1" t="s">
        <v>110</v>
      </c>
      <c r="D203" s="1" t="s">
        <v>1032</v>
      </c>
      <c r="E203" s="2" t="s">
        <v>959</v>
      </c>
      <c r="F203" s="2" t="s">
        <v>960</v>
      </c>
      <c r="G203" s="1" t="s">
        <v>1041</v>
      </c>
      <c r="H203" s="1" t="s">
        <v>820</v>
      </c>
    </row>
    <row r="204" spans="1:8" x14ac:dyDescent="0.3">
      <c r="A204" s="1" t="s">
        <v>111</v>
      </c>
      <c r="D204" s="1" t="s">
        <v>1032</v>
      </c>
      <c r="E204" s="2" t="s">
        <v>962</v>
      </c>
      <c r="F204" s="2" t="s">
        <v>963</v>
      </c>
      <c r="G204" s="1" t="s">
        <v>1042</v>
      </c>
      <c r="H204" s="1" t="s">
        <v>820</v>
      </c>
    </row>
    <row r="205" spans="1:8" x14ac:dyDescent="0.3">
      <c r="D205" s="1" t="s">
        <v>1044</v>
      </c>
      <c r="E205" s="2">
        <v>43716</v>
      </c>
      <c r="F205" s="2" t="s">
        <v>942</v>
      </c>
      <c r="G205" s="1" t="s">
        <v>1045</v>
      </c>
      <c r="H205" s="1" t="s">
        <v>820</v>
      </c>
    </row>
    <row r="206" spans="1:8" x14ac:dyDescent="0.3">
      <c r="A206" s="1" t="s">
        <v>113</v>
      </c>
      <c r="D206" s="1" t="s">
        <v>1044</v>
      </c>
      <c r="E206" s="3" t="s">
        <v>944</v>
      </c>
      <c r="F206" s="3">
        <v>43808</v>
      </c>
      <c r="G206" s="1" t="s">
        <v>1046</v>
      </c>
      <c r="H206" s="1" t="s">
        <v>820</v>
      </c>
    </row>
    <row r="207" spans="1:8" x14ac:dyDescent="0.3">
      <c r="A207" s="1" t="s">
        <v>114</v>
      </c>
      <c r="D207" s="1" t="s">
        <v>1044</v>
      </c>
      <c r="E207" s="2" t="s">
        <v>968</v>
      </c>
      <c r="F207" s="2">
        <v>43779</v>
      </c>
      <c r="G207" s="1" t="s">
        <v>1047</v>
      </c>
      <c r="H207" s="1" t="s">
        <v>820</v>
      </c>
    </row>
    <row r="208" spans="1:8" x14ac:dyDescent="0.3">
      <c r="A208" s="1" t="s">
        <v>112</v>
      </c>
      <c r="D208" s="1" t="s">
        <v>1044</v>
      </c>
      <c r="E208" s="2" t="s">
        <v>970</v>
      </c>
      <c r="F208" s="2" t="s">
        <v>947</v>
      </c>
      <c r="G208" s="1" t="s">
        <v>150</v>
      </c>
      <c r="H208" s="1" t="s">
        <v>820</v>
      </c>
    </row>
    <row r="209" spans="1:8" x14ac:dyDescent="0.3">
      <c r="A209" s="1" t="s">
        <v>712</v>
      </c>
      <c r="D209" s="1" t="s">
        <v>1044</v>
      </c>
      <c r="E209" s="2" t="s">
        <v>949</v>
      </c>
      <c r="F209" s="2">
        <v>43811</v>
      </c>
      <c r="G209" s="1" t="s">
        <v>1048</v>
      </c>
      <c r="H209" s="1" t="s">
        <v>820</v>
      </c>
    </row>
    <row r="210" spans="1:8" x14ac:dyDescent="0.3">
      <c r="D210" s="1" t="s">
        <v>1044</v>
      </c>
      <c r="E210" s="2" t="s">
        <v>951</v>
      </c>
      <c r="F210" s="2" t="s">
        <v>952</v>
      </c>
      <c r="G210" s="1" t="s">
        <v>641</v>
      </c>
      <c r="H210" s="1" t="s">
        <v>820</v>
      </c>
    </row>
    <row r="211" spans="1:8" x14ac:dyDescent="0.3">
      <c r="A211" s="1" t="s">
        <v>115</v>
      </c>
      <c r="D211" s="1" t="s">
        <v>1044</v>
      </c>
      <c r="E211" s="2" t="s">
        <v>954</v>
      </c>
      <c r="F211" s="2" t="s">
        <v>974</v>
      </c>
      <c r="G211" s="1" t="s">
        <v>969</v>
      </c>
      <c r="H211" s="1" t="s">
        <v>820</v>
      </c>
    </row>
    <row r="212" spans="1:8" x14ac:dyDescent="0.3">
      <c r="D212" s="1" t="s">
        <v>1044</v>
      </c>
      <c r="E212" s="2" t="s">
        <v>975</v>
      </c>
      <c r="F212" s="2" t="s">
        <v>957</v>
      </c>
      <c r="G212" s="1" t="s">
        <v>1049</v>
      </c>
      <c r="H212" s="1" t="s">
        <v>820</v>
      </c>
    </row>
    <row r="213" spans="1:8" x14ac:dyDescent="0.3">
      <c r="A213" s="1" t="s">
        <v>116</v>
      </c>
      <c r="D213" s="1" t="s">
        <v>1044</v>
      </c>
      <c r="E213" s="2" t="s">
        <v>959</v>
      </c>
      <c r="F213" s="2" t="s">
        <v>960</v>
      </c>
      <c r="G213" s="1" t="s">
        <v>1050</v>
      </c>
      <c r="H213" s="1" t="s">
        <v>820</v>
      </c>
    </row>
    <row r="214" spans="1:8" x14ac:dyDescent="0.3">
      <c r="A214" s="1" t="s">
        <v>713</v>
      </c>
      <c r="D214" s="1" t="s">
        <v>1044</v>
      </c>
      <c r="E214" s="2" t="s">
        <v>962</v>
      </c>
      <c r="F214" s="2" t="s">
        <v>963</v>
      </c>
      <c r="G214" s="1" t="s">
        <v>1051</v>
      </c>
      <c r="H214" s="1" t="s">
        <v>820</v>
      </c>
    </row>
    <row r="215" spans="1:8" x14ac:dyDescent="0.3">
      <c r="A215" s="1" t="s">
        <v>714</v>
      </c>
      <c r="D215" s="1" t="s">
        <v>1053</v>
      </c>
      <c r="E215" s="2">
        <v>43716</v>
      </c>
      <c r="F215" s="2" t="s">
        <v>942</v>
      </c>
      <c r="G215" s="1" t="s">
        <v>1045</v>
      </c>
      <c r="H215" s="1" t="s">
        <v>820</v>
      </c>
    </row>
    <row r="216" spans="1:8" x14ac:dyDescent="0.3">
      <c r="A216" s="1" t="s">
        <v>715</v>
      </c>
      <c r="D216" s="1" t="s">
        <v>1053</v>
      </c>
      <c r="E216" s="2" t="s">
        <v>944</v>
      </c>
      <c r="F216" s="2">
        <v>43808</v>
      </c>
      <c r="G216" s="1" t="s">
        <v>1046</v>
      </c>
      <c r="H216" s="1" t="s">
        <v>820</v>
      </c>
    </row>
    <row r="217" spans="1:8" x14ac:dyDescent="0.3">
      <c r="A217" s="1" t="s">
        <v>716</v>
      </c>
      <c r="D217" s="1" t="s">
        <v>1053</v>
      </c>
      <c r="E217" s="2" t="s">
        <v>968</v>
      </c>
      <c r="F217" s="2">
        <v>43779</v>
      </c>
      <c r="G217" s="1" t="s">
        <v>1047</v>
      </c>
      <c r="H217" s="1" t="s">
        <v>820</v>
      </c>
    </row>
    <row r="218" spans="1:8" x14ac:dyDescent="0.3">
      <c r="A218" s="1" t="s">
        <v>717</v>
      </c>
      <c r="D218" s="1" t="s">
        <v>1053</v>
      </c>
      <c r="E218" s="2" t="s">
        <v>970</v>
      </c>
      <c r="F218" s="2" t="s">
        <v>947</v>
      </c>
      <c r="G218" s="1" t="s">
        <v>150</v>
      </c>
      <c r="H218" s="1" t="s">
        <v>820</v>
      </c>
    </row>
    <row r="219" spans="1:8" x14ac:dyDescent="0.3">
      <c r="A219" s="1" t="s">
        <v>718</v>
      </c>
      <c r="D219" s="1" t="s">
        <v>1053</v>
      </c>
      <c r="E219" s="2" t="s">
        <v>949</v>
      </c>
      <c r="F219" s="2">
        <v>43811</v>
      </c>
      <c r="G219" s="1" t="s">
        <v>1048</v>
      </c>
      <c r="H219" s="1" t="s">
        <v>820</v>
      </c>
    </row>
    <row r="220" spans="1:8" x14ac:dyDescent="0.3">
      <c r="A220" s="1" t="s">
        <v>719</v>
      </c>
      <c r="D220" s="1" t="s">
        <v>1053</v>
      </c>
      <c r="E220" s="2" t="s">
        <v>951</v>
      </c>
      <c r="F220" s="2" t="s">
        <v>952</v>
      </c>
      <c r="G220" s="1" t="s">
        <v>641</v>
      </c>
      <c r="H220" s="1" t="s">
        <v>820</v>
      </c>
    </row>
    <row r="221" spans="1:8" x14ac:dyDescent="0.3">
      <c r="A221" s="1" t="s">
        <v>720</v>
      </c>
      <c r="D221" s="1" t="s">
        <v>1053</v>
      </c>
      <c r="E221" s="2" t="s">
        <v>954</v>
      </c>
      <c r="F221" s="2" t="s">
        <v>974</v>
      </c>
      <c r="G221" s="1" t="s">
        <v>969</v>
      </c>
      <c r="H221" s="1" t="s">
        <v>820</v>
      </c>
    </row>
    <row r="222" spans="1:8" x14ac:dyDescent="0.3">
      <c r="A222" s="1" t="s">
        <v>721</v>
      </c>
      <c r="D222" s="1" t="s">
        <v>1053</v>
      </c>
      <c r="E222" s="2" t="s">
        <v>975</v>
      </c>
      <c r="F222" s="2" t="s">
        <v>957</v>
      </c>
      <c r="G222" s="1" t="s">
        <v>1049</v>
      </c>
      <c r="H222" s="1" t="s">
        <v>820</v>
      </c>
    </row>
    <row r="223" spans="1:8" x14ac:dyDescent="0.3">
      <c r="A223" s="1" t="s">
        <v>722</v>
      </c>
      <c r="D223" s="1" t="s">
        <v>1053</v>
      </c>
      <c r="E223" s="2" t="s">
        <v>959</v>
      </c>
      <c r="F223" s="2" t="s">
        <v>960</v>
      </c>
      <c r="G223" s="1" t="s">
        <v>1050</v>
      </c>
      <c r="H223" s="1" t="s">
        <v>820</v>
      </c>
    </row>
    <row r="224" spans="1:8" x14ac:dyDescent="0.3">
      <c r="A224" s="1" t="s">
        <v>723</v>
      </c>
      <c r="D224" s="1" t="s">
        <v>1053</v>
      </c>
      <c r="E224" s="2" t="s">
        <v>962</v>
      </c>
      <c r="F224" s="2" t="s">
        <v>980</v>
      </c>
      <c r="G224" s="1" t="s">
        <v>1051</v>
      </c>
      <c r="H224" s="1" t="s">
        <v>820</v>
      </c>
    </row>
    <row r="225" spans="1:8" x14ac:dyDescent="0.3">
      <c r="A225" s="1" t="s">
        <v>117</v>
      </c>
      <c r="D225" s="1" t="s">
        <v>441</v>
      </c>
      <c r="E225" s="2">
        <v>43709</v>
      </c>
      <c r="F225" s="2">
        <v>44166</v>
      </c>
      <c r="G225" s="1" t="s">
        <v>630</v>
      </c>
      <c r="H225" s="1" t="s">
        <v>739</v>
      </c>
    </row>
    <row r="226" spans="1:8" x14ac:dyDescent="0.3">
      <c r="A226" s="1" t="s">
        <v>118</v>
      </c>
      <c r="D226" s="1" t="s">
        <v>260</v>
      </c>
      <c r="E226" s="2">
        <v>43709</v>
      </c>
      <c r="F226" s="2">
        <v>44075</v>
      </c>
      <c r="G226" s="1" t="s">
        <v>787</v>
      </c>
      <c r="H226" s="1" t="s">
        <v>731</v>
      </c>
    </row>
    <row r="227" spans="1:8" x14ac:dyDescent="0.3">
      <c r="A227" s="1" t="s">
        <v>119</v>
      </c>
      <c r="D227" s="1" t="s">
        <v>262</v>
      </c>
      <c r="E227" s="2">
        <v>43709</v>
      </c>
      <c r="F227" s="2">
        <v>44075</v>
      </c>
      <c r="G227" s="1" t="s">
        <v>750</v>
      </c>
      <c r="H227" s="1" t="s">
        <v>737</v>
      </c>
    </row>
    <row r="228" spans="1:8" x14ac:dyDescent="0.3">
      <c r="A228" s="1" t="s">
        <v>120</v>
      </c>
      <c r="D228" s="1" t="s">
        <v>264</v>
      </c>
      <c r="E228" s="2">
        <v>43709</v>
      </c>
      <c r="F228" s="2">
        <v>44075</v>
      </c>
      <c r="G228" s="1" t="s">
        <v>788</v>
      </c>
      <c r="H228" s="1" t="s">
        <v>737</v>
      </c>
    </row>
    <row r="229" spans="1:8" x14ac:dyDescent="0.3">
      <c r="A229" s="1" t="s">
        <v>87</v>
      </c>
      <c r="D229" s="1" t="s">
        <v>267</v>
      </c>
      <c r="E229" s="2">
        <v>43709</v>
      </c>
      <c r="F229" s="2">
        <v>44075</v>
      </c>
      <c r="G229" s="1" t="s">
        <v>750</v>
      </c>
      <c r="H229" s="1" t="s">
        <v>737</v>
      </c>
    </row>
    <row r="230" spans="1:8" x14ac:dyDescent="0.3">
      <c r="A230" s="1" t="s">
        <v>121</v>
      </c>
      <c r="D230" s="1" t="s">
        <v>269</v>
      </c>
      <c r="E230" s="2">
        <v>43709</v>
      </c>
      <c r="F230" s="2">
        <v>44075</v>
      </c>
      <c r="G230" s="1" t="s">
        <v>787</v>
      </c>
      <c r="H230" s="1" t="s">
        <v>731</v>
      </c>
    </row>
    <row r="231" spans="1:8" x14ac:dyDescent="0.3">
      <c r="A231" s="1" t="s">
        <v>122</v>
      </c>
      <c r="D231" s="1" t="s">
        <v>271</v>
      </c>
      <c r="E231" s="2">
        <v>43709</v>
      </c>
      <c r="F231" s="2">
        <v>44075</v>
      </c>
      <c r="G231" s="1" t="s">
        <v>787</v>
      </c>
      <c r="H231" s="1" t="s">
        <v>731</v>
      </c>
    </row>
    <row r="232" spans="1:8" x14ac:dyDescent="0.3">
      <c r="A232" s="1" t="s">
        <v>123</v>
      </c>
      <c r="D232" s="1" t="s">
        <v>273</v>
      </c>
      <c r="E232" s="2">
        <v>43709</v>
      </c>
      <c r="F232" s="2">
        <v>44075</v>
      </c>
      <c r="G232" s="1" t="s">
        <v>788</v>
      </c>
      <c r="H232" s="1" t="s">
        <v>737</v>
      </c>
    </row>
    <row r="233" spans="1:8" x14ac:dyDescent="0.3">
      <c r="A233" s="1" t="s">
        <v>124</v>
      </c>
      <c r="D233" s="1" t="s">
        <v>275</v>
      </c>
      <c r="E233" s="2">
        <v>43709</v>
      </c>
      <c r="F233" s="2">
        <v>44075</v>
      </c>
      <c r="G233" s="1" t="s">
        <v>750</v>
      </c>
      <c r="H233" s="1" t="s">
        <v>737</v>
      </c>
    </row>
    <row r="234" spans="1:8" x14ac:dyDescent="0.3">
      <c r="A234" s="1" t="s">
        <v>125</v>
      </c>
      <c r="D234" s="1" t="s">
        <v>277</v>
      </c>
      <c r="E234" s="3">
        <v>43709</v>
      </c>
      <c r="F234" s="3">
        <v>44075</v>
      </c>
      <c r="G234" s="1" t="s">
        <v>788</v>
      </c>
      <c r="H234" s="1" t="s">
        <v>737</v>
      </c>
    </row>
    <row r="235" spans="1:8" x14ac:dyDescent="0.3">
      <c r="A235" s="1" t="s">
        <v>126</v>
      </c>
      <c r="D235" s="1" t="s">
        <v>169</v>
      </c>
      <c r="E235" s="2">
        <v>43678</v>
      </c>
      <c r="F235" s="2">
        <v>43800</v>
      </c>
      <c r="G235" s="1" t="s">
        <v>646</v>
      </c>
      <c r="H235" s="1" t="s">
        <v>739</v>
      </c>
    </row>
    <row r="236" spans="1:8" x14ac:dyDescent="0.3">
      <c r="A236" s="1" t="s">
        <v>127</v>
      </c>
      <c r="D236" s="1" t="s">
        <v>1055</v>
      </c>
      <c r="E236" s="2">
        <v>43716</v>
      </c>
      <c r="F236" s="2" t="s">
        <v>1056</v>
      </c>
      <c r="G236" s="1" t="s">
        <v>1057</v>
      </c>
      <c r="H236" s="1" t="s">
        <v>820</v>
      </c>
    </row>
    <row r="237" spans="1:8" x14ac:dyDescent="0.3">
      <c r="A237" s="1" t="s">
        <v>128</v>
      </c>
      <c r="D237" s="1" t="s">
        <v>1055</v>
      </c>
      <c r="E237" s="2" t="s">
        <v>574</v>
      </c>
      <c r="F237" s="2" t="s">
        <v>1058</v>
      </c>
      <c r="G237" s="1" t="s">
        <v>580</v>
      </c>
      <c r="H237" s="1" t="s">
        <v>820</v>
      </c>
    </row>
    <row r="238" spans="1:8" x14ac:dyDescent="0.3">
      <c r="A238" s="1" t="s">
        <v>129</v>
      </c>
      <c r="D238" s="1" t="s">
        <v>1055</v>
      </c>
      <c r="E238" s="2" t="s">
        <v>387</v>
      </c>
      <c r="F238" s="2">
        <v>43779</v>
      </c>
      <c r="G238" s="1" t="s">
        <v>1059</v>
      </c>
      <c r="H238" s="1" t="s">
        <v>820</v>
      </c>
    </row>
    <row r="239" spans="1:8" x14ac:dyDescent="0.3">
      <c r="A239" s="1" t="s">
        <v>130</v>
      </c>
      <c r="D239" s="1" t="s">
        <v>1055</v>
      </c>
      <c r="E239" s="2" t="s">
        <v>1060</v>
      </c>
      <c r="F239" s="2" t="s">
        <v>1061</v>
      </c>
      <c r="G239" s="1" t="s">
        <v>1062</v>
      </c>
      <c r="H239" s="1" t="s">
        <v>820</v>
      </c>
    </row>
    <row r="240" spans="1:8" x14ac:dyDescent="0.3">
      <c r="A240" s="1" t="s">
        <v>131</v>
      </c>
      <c r="D240" s="1" t="s">
        <v>1055</v>
      </c>
      <c r="E240" s="2" t="s">
        <v>1063</v>
      </c>
      <c r="F240" s="2" t="s">
        <v>1064</v>
      </c>
      <c r="G240" s="1" t="s">
        <v>1065</v>
      </c>
      <c r="H240" s="1" t="s">
        <v>820</v>
      </c>
    </row>
    <row r="241" spans="1:8" x14ac:dyDescent="0.3">
      <c r="A241" s="1" t="s">
        <v>132</v>
      </c>
      <c r="D241" s="1" t="s">
        <v>1055</v>
      </c>
      <c r="E241" s="2" t="s">
        <v>388</v>
      </c>
      <c r="F241" s="2" t="s">
        <v>1066</v>
      </c>
      <c r="G241" s="1" t="s">
        <v>542</v>
      </c>
      <c r="H241" s="1" t="s">
        <v>820</v>
      </c>
    </row>
    <row r="242" spans="1:8" x14ac:dyDescent="0.3">
      <c r="A242" s="1" t="s">
        <v>133</v>
      </c>
      <c r="D242" s="1" t="s">
        <v>1055</v>
      </c>
      <c r="E242" s="2" t="s">
        <v>1067</v>
      </c>
      <c r="F242" s="2" t="s">
        <v>974</v>
      </c>
      <c r="G242" s="1" t="s">
        <v>1068</v>
      </c>
      <c r="H242" s="1" t="s">
        <v>820</v>
      </c>
    </row>
    <row r="243" spans="1:8" x14ac:dyDescent="0.3">
      <c r="A243" s="1" t="s">
        <v>610</v>
      </c>
      <c r="D243" s="1" t="s">
        <v>1055</v>
      </c>
      <c r="E243" s="2" t="s">
        <v>1069</v>
      </c>
      <c r="F243" s="2" t="s">
        <v>1070</v>
      </c>
      <c r="G243" s="1" t="s">
        <v>648</v>
      </c>
      <c r="H243" s="1" t="s">
        <v>820</v>
      </c>
    </row>
    <row r="244" spans="1:8" x14ac:dyDescent="0.3">
      <c r="A244" s="1" t="s">
        <v>611</v>
      </c>
      <c r="D244" s="1" t="s">
        <v>1055</v>
      </c>
      <c r="E244" s="2" t="s">
        <v>1071</v>
      </c>
      <c r="F244" s="2" t="s">
        <v>1072</v>
      </c>
      <c r="G244" s="1" t="s">
        <v>1073</v>
      </c>
      <c r="H244" s="1" t="s">
        <v>820</v>
      </c>
    </row>
    <row r="245" spans="1:8" x14ac:dyDescent="0.3">
      <c r="A245" s="1" t="s">
        <v>724</v>
      </c>
      <c r="D245" s="1" t="s">
        <v>1055</v>
      </c>
      <c r="E245" s="2" t="s">
        <v>1074</v>
      </c>
      <c r="F245" s="2" t="s">
        <v>963</v>
      </c>
      <c r="G245" s="1" t="s">
        <v>1075</v>
      </c>
      <c r="H245" s="1" t="s">
        <v>820</v>
      </c>
    </row>
    <row r="246" spans="1:8" x14ac:dyDescent="0.3">
      <c r="A246" s="1">
        <v>2</v>
      </c>
      <c r="D246" s="1" t="s">
        <v>1077</v>
      </c>
      <c r="E246" s="2" t="s">
        <v>1018</v>
      </c>
      <c r="F246" s="2" t="s">
        <v>942</v>
      </c>
      <c r="G246" s="1" t="s">
        <v>1057</v>
      </c>
      <c r="H246" s="1" t="s">
        <v>820</v>
      </c>
    </row>
    <row r="247" spans="1:8" x14ac:dyDescent="0.3">
      <c r="A247" s="1">
        <v>3</v>
      </c>
      <c r="D247" s="1" t="s">
        <v>1077</v>
      </c>
      <c r="E247" s="2" t="s">
        <v>944</v>
      </c>
      <c r="F247" s="2">
        <v>43808</v>
      </c>
      <c r="G247" s="1" t="s">
        <v>580</v>
      </c>
      <c r="H247" s="1" t="s">
        <v>820</v>
      </c>
    </row>
    <row r="248" spans="1:8" x14ac:dyDescent="0.3">
      <c r="A248" s="1" t="s">
        <v>612</v>
      </c>
      <c r="D248" s="1" t="s">
        <v>1077</v>
      </c>
      <c r="E248" s="2" t="s">
        <v>968</v>
      </c>
      <c r="F248" s="2">
        <v>43779</v>
      </c>
      <c r="G248" s="1" t="s">
        <v>1059</v>
      </c>
      <c r="H248" s="1" t="s">
        <v>820</v>
      </c>
    </row>
    <row r="249" spans="1:8" x14ac:dyDescent="0.3">
      <c r="A249" s="1" t="s">
        <v>613</v>
      </c>
      <c r="D249" s="1" t="s">
        <v>1077</v>
      </c>
      <c r="E249" s="2" t="s">
        <v>970</v>
      </c>
      <c r="F249" s="2" t="s">
        <v>947</v>
      </c>
      <c r="G249" s="1" t="s">
        <v>1062</v>
      </c>
      <c r="H249" s="1" t="s">
        <v>820</v>
      </c>
    </row>
    <row r="250" spans="1:8" x14ac:dyDescent="0.3">
      <c r="A250" s="1" t="s">
        <v>725</v>
      </c>
      <c r="D250" s="1" t="s">
        <v>1077</v>
      </c>
      <c r="E250" s="2" t="s">
        <v>949</v>
      </c>
      <c r="F250" s="2">
        <v>43811</v>
      </c>
      <c r="G250" s="1" t="s">
        <v>1065</v>
      </c>
      <c r="H250" s="1" t="s">
        <v>820</v>
      </c>
    </row>
    <row r="251" spans="1:8" x14ac:dyDescent="0.3">
      <c r="A251" s="1" t="s">
        <v>726</v>
      </c>
      <c r="D251" s="1" t="s">
        <v>1077</v>
      </c>
      <c r="E251" s="2" t="s">
        <v>951</v>
      </c>
      <c r="F251" s="2" t="s">
        <v>952</v>
      </c>
      <c r="G251" s="1" t="s">
        <v>542</v>
      </c>
      <c r="H251" s="1" t="s">
        <v>820</v>
      </c>
    </row>
    <row r="252" spans="1:8" x14ac:dyDescent="0.3">
      <c r="A252" s="1" t="s">
        <v>727</v>
      </c>
      <c r="D252" s="1" t="s">
        <v>1077</v>
      </c>
      <c r="E252" s="2" t="s">
        <v>954</v>
      </c>
      <c r="F252" s="2" t="s">
        <v>974</v>
      </c>
      <c r="G252" s="1" t="s">
        <v>1068</v>
      </c>
      <c r="H252" s="1" t="s">
        <v>820</v>
      </c>
    </row>
    <row r="253" spans="1:8" x14ac:dyDescent="0.3">
      <c r="A253" s="1" t="s">
        <v>134</v>
      </c>
      <c r="B253" s="1" t="s">
        <v>135</v>
      </c>
      <c r="C253" s="1" t="s">
        <v>136</v>
      </c>
      <c r="D253" s="1" t="s">
        <v>1077</v>
      </c>
      <c r="E253" s="2" t="s">
        <v>975</v>
      </c>
      <c r="F253" s="2" t="s">
        <v>957</v>
      </c>
      <c r="G253" s="1" t="s">
        <v>648</v>
      </c>
      <c r="H253" s="1" t="s">
        <v>820</v>
      </c>
    </row>
    <row r="254" spans="1:8" x14ac:dyDescent="0.3">
      <c r="A254" s="1" t="s">
        <v>142</v>
      </c>
      <c r="D254" s="1" t="s">
        <v>1077</v>
      </c>
      <c r="E254" s="2" t="s">
        <v>959</v>
      </c>
      <c r="F254" s="2" t="s">
        <v>960</v>
      </c>
      <c r="G254" s="1" t="s">
        <v>1073</v>
      </c>
      <c r="H254" s="1" t="s">
        <v>820</v>
      </c>
    </row>
    <row r="255" spans="1:8" x14ac:dyDescent="0.3">
      <c r="A255" s="1" t="s">
        <v>143</v>
      </c>
      <c r="B255" s="1" t="s">
        <v>144</v>
      </c>
      <c r="C255" s="1" t="s">
        <v>145</v>
      </c>
      <c r="D255" s="1" t="s">
        <v>1077</v>
      </c>
      <c r="E255" s="2" t="s">
        <v>962</v>
      </c>
      <c r="F255" s="2" t="s">
        <v>980</v>
      </c>
      <c r="G255" s="1" t="s">
        <v>1075</v>
      </c>
      <c r="H255" s="1" t="s">
        <v>820</v>
      </c>
    </row>
    <row r="256" spans="1:8" x14ac:dyDescent="0.3">
      <c r="A256" s="1" t="s">
        <v>143</v>
      </c>
      <c r="B256" s="1" t="s">
        <v>144</v>
      </c>
      <c r="C256" s="1" t="s">
        <v>145</v>
      </c>
      <c r="D256" s="1" t="s">
        <v>741</v>
      </c>
      <c r="E256" s="2">
        <v>43678</v>
      </c>
      <c r="F256" s="2">
        <v>43739</v>
      </c>
      <c r="G256" s="1" t="s">
        <v>742</v>
      </c>
      <c r="H256" s="1" t="s">
        <v>739</v>
      </c>
    </row>
    <row r="257" spans="1:8" x14ac:dyDescent="0.3">
      <c r="A257" s="1" t="s">
        <v>143</v>
      </c>
      <c r="B257" s="1" t="s">
        <v>144</v>
      </c>
      <c r="C257" s="1" t="s">
        <v>145</v>
      </c>
      <c r="D257" s="1" t="s">
        <v>744</v>
      </c>
      <c r="E257" s="2">
        <v>43678</v>
      </c>
      <c r="F257" s="2">
        <v>43770</v>
      </c>
      <c r="G257" s="1" t="s">
        <v>742</v>
      </c>
      <c r="H257" s="1" t="s">
        <v>739</v>
      </c>
    </row>
    <row r="258" spans="1:8" x14ac:dyDescent="0.3">
      <c r="A258" s="1" t="s">
        <v>143</v>
      </c>
      <c r="B258" s="1" t="s">
        <v>144</v>
      </c>
      <c r="C258" s="1" t="s">
        <v>146</v>
      </c>
      <c r="D258" s="1" t="s">
        <v>171</v>
      </c>
      <c r="E258" s="2">
        <v>43709</v>
      </c>
      <c r="F258" s="2">
        <v>43739</v>
      </c>
      <c r="G258" s="1" t="s">
        <v>538</v>
      </c>
      <c r="H258" s="1" t="s">
        <v>730</v>
      </c>
    </row>
    <row r="259" spans="1:8" x14ac:dyDescent="0.3">
      <c r="A259" s="1" t="s">
        <v>143</v>
      </c>
      <c r="B259" s="1" t="s">
        <v>144</v>
      </c>
      <c r="C259" s="1" t="s">
        <v>146</v>
      </c>
      <c r="D259" s="1" t="s">
        <v>173</v>
      </c>
      <c r="E259" s="2">
        <v>43678</v>
      </c>
      <c r="F259" s="2">
        <v>43770</v>
      </c>
      <c r="G259" s="1" t="s">
        <v>742</v>
      </c>
      <c r="H259" s="1" t="s">
        <v>739</v>
      </c>
    </row>
    <row r="260" spans="1:8" x14ac:dyDescent="0.3">
      <c r="A260" s="1" t="s">
        <v>143</v>
      </c>
      <c r="B260" s="1" t="s">
        <v>144</v>
      </c>
      <c r="C260" s="1" t="s">
        <v>147</v>
      </c>
      <c r="D260" s="1" t="s">
        <v>746</v>
      </c>
      <c r="E260" s="2">
        <v>43678</v>
      </c>
      <c r="F260" s="2">
        <v>43770</v>
      </c>
      <c r="G260" s="1" t="s">
        <v>646</v>
      </c>
      <c r="H260" s="1" t="s">
        <v>739</v>
      </c>
    </row>
    <row r="261" spans="1:8" x14ac:dyDescent="0.3">
      <c r="A261" s="1" t="s">
        <v>143</v>
      </c>
      <c r="B261" s="1" t="s">
        <v>144</v>
      </c>
      <c r="C261" s="1" t="s">
        <v>147</v>
      </c>
      <c r="D261" s="1" t="s">
        <v>748</v>
      </c>
      <c r="E261" s="2">
        <v>43678</v>
      </c>
      <c r="F261" s="2">
        <v>43800</v>
      </c>
      <c r="G261" s="1" t="s">
        <v>646</v>
      </c>
      <c r="H261" s="1" t="s">
        <v>739</v>
      </c>
    </row>
    <row r="262" spans="1:8" x14ac:dyDescent="0.3">
      <c r="A262" s="1" t="s">
        <v>143</v>
      </c>
      <c r="B262" s="1" t="s">
        <v>144</v>
      </c>
      <c r="C262" s="1" t="s">
        <v>147</v>
      </c>
      <c r="D262" s="1" t="s">
        <v>175</v>
      </c>
      <c r="E262" s="2">
        <v>43739</v>
      </c>
      <c r="F262" s="2">
        <v>43739</v>
      </c>
      <c r="G262" s="1" t="s">
        <v>217</v>
      </c>
      <c r="H262" s="1" t="s">
        <v>730</v>
      </c>
    </row>
    <row r="263" spans="1:8" x14ac:dyDescent="0.3">
      <c r="A263" s="1" t="s">
        <v>143</v>
      </c>
      <c r="B263" s="1" t="s">
        <v>144</v>
      </c>
      <c r="C263" s="1" t="s">
        <v>147</v>
      </c>
      <c r="D263" s="1" t="s">
        <v>175</v>
      </c>
      <c r="E263" s="2">
        <v>43800</v>
      </c>
      <c r="F263" s="2">
        <v>43800</v>
      </c>
      <c r="G263" s="1" t="s">
        <v>217</v>
      </c>
      <c r="H263" s="1" t="s">
        <v>749</v>
      </c>
    </row>
    <row r="264" spans="1:8" x14ac:dyDescent="0.3">
      <c r="A264" s="1" t="s">
        <v>143</v>
      </c>
      <c r="B264" s="1" t="s">
        <v>144</v>
      </c>
      <c r="C264" s="1" t="s">
        <v>151</v>
      </c>
      <c r="D264" s="1" t="s">
        <v>175</v>
      </c>
      <c r="E264" s="2">
        <v>43862</v>
      </c>
      <c r="F264" s="2">
        <v>43922</v>
      </c>
      <c r="G264" s="1" t="s">
        <v>217</v>
      </c>
      <c r="H264" s="1" t="s">
        <v>735</v>
      </c>
    </row>
    <row r="265" spans="1:8" x14ac:dyDescent="0.3">
      <c r="A265" s="1" t="s">
        <v>143</v>
      </c>
      <c r="B265" s="1" t="s">
        <v>144</v>
      </c>
      <c r="C265" s="1" t="s">
        <v>151</v>
      </c>
      <c r="D265" s="1" t="s">
        <v>175</v>
      </c>
      <c r="E265" s="2">
        <v>43983</v>
      </c>
      <c r="F265" s="2">
        <v>43983</v>
      </c>
      <c r="G265" s="1" t="s">
        <v>750</v>
      </c>
      <c r="H265" s="1" t="s">
        <v>751</v>
      </c>
    </row>
    <row r="266" spans="1:8" x14ac:dyDescent="0.3">
      <c r="A266" s="1" t="s">
        <v>143</v>
      </c>
      <c r="B266" s="1" t="s">
        <v>144</v>
      </c>
      <c r="C266" s="1" t="s">
        <v>544</v>
      </c>
      <c r="D266" s="1" t="s">
        <v>279</v>
      </c>
      <c r="E266" s="2">
        <v>43678</v>
      </c>
      <c r="F266" s="2">
        <v>43922</v>
      </c>
      <c r="G266" s="1" t="s">
        <v>789</v>
      </c>
      <c r="H266" s="1" t="s">
        <v>737</v>
      </c>
    </row>
    <row r="267" spans="1:8" x14ac:dyDescent="0.3">
      <c r="A267" s="1" t="s">
        <v>143</v>
      </c>
      <c r="B267" s="1" t="s">
        <v>144</v>
      </c>
      <c r="C267" s="1" t="s">
        <v>544</v>
      </c>
      <c r="D267" s="1" t="s">
        <v>281</v>
      </c>
      <c r="E267" s="2">
        <v>43709</v>
      </c>
      <c r="F267" s="2">
        <v>44075</v>
      </c>
      <c r="G267" s="1" t="s">
        <v>165</v>
      </c>
      <c r="H267" s="1" t="s">
        <v>737</v>
      </c>
    </row>
    <row r="268" spans="1:8" x14ac:dyDescent="0.3">
      <c r="A268" s="1" t="s">
        <v>143</v>
      </c>
      <c r="B268" s="1" t="s">
        <v>144</v>
      </c>
      <c r="C268" s="1" t="s">
        <v>154</v>
      </c>
      <c r="D268" s="1" t="s">
        <v>283</v>
      </c>
      <c r="E268" s="2">
        <v>43709</v>
      </c>
      <c r="F268" s="2">
        <v>44075</v>
      </c>
      <c r="G268" s="1" t="s">
        <v>165</v>
      </c>
      <c r="H268" s="1" t="s">
        <v>730</v>
      </c>
    </row>
    <row r="269" spans="1:8" x14ac:dyDescent="0.3">
      <c r="A269" s="1" t="s">
        <v>143</v>
      </c>
      <c r="B269" s="1" t="s">
        <v>144</v>
      </c>
      <c r="C269" s="1" t="s">
        <v>154</v>
      </c>
      <c r="D269" s="1" t="s">
        <v>443</v>
      </c>
      <c r="E269" s="2">
        <v>43709</v>
      </c>
      <c r="F269" s="2">
        <v>44166</v>
      </c>
      <c r="G269" s="1" t="s">
        <v>887</v>
      </c>
      <c r="H269" s="1" t="s">
        <v>739</v>
      </c>
    </row>
    <row r="270" spans="1:8" x14ac:dyDescent="0.3">
      <c r="A270" s="1" t="s">
        <v>143</v>
      </c>
      <c r="B270" s="1" t="s">
        <v>144</v>
      </c>
      <c r="C270" s="1" t="s">
        <v>154</v>
      </c>
      <c r="D270" s="1" t="s">
        <v>445</v>
      </c>
      <c r="E270" s="2">
        <v>43678</v>
      </c>
      <c r="F270" s="2">
        <v>43739</v>
      </c>
      <c r="G270" s="1" t="s">
        <v>890</v>
      </c>
      <c r="H270" s="1" t="s">
        <v>730</v>
      </c>
    </row>
    <row r="271" spans="1:8" x14ac:dyDescent="0.3">
      <c r="A271" s="1" t="s">
        <v>143</v>
      </c>
      <c r="B271" s="1" t="s">
        <v>144</v>
      </c>
      <c r="C271" s="1" t="s">
        <v>154</v>
      </c>
      <c r="D271" s="1" t="s">
        <v>445</v>
      </c>
      <c r="E271" s="2">
        <v>43770</v>
      </c>
      <c r="F271" s="2">
        <v>45444</v>
      </c>
      <c r="G271" s="1" t="s">
        <v>890</v>
      </c>
      <c r="H271" s="1" t="s">
        <v>754</v>
      </c>
    </row>
    <row r="272" spans="1:8" x14ac:dyDescent="0.3">
      <c r="A272" s="1" t="s">
        <v>143</v>
      </c>
      <c r="B272" s="1" t="s">
        <v>144</v>
      </c>
      <c r="C272" s="1" t="s">
        <v>154</v>
      </c>
      <c r="D272" s="1" t="s">
        <v>447</v>
      </c>
      <c r="E272" s="2">
        <v>43709</v>
      </c>
      <c r="F272" s="2">
        <v>43709</v>
      </c>
      <c r="G272" s="1" t="s">
        <v>891</v>
      </c>
      <c r="H272" s="1" t="s">
        <v>730</v>
      </c>
    </row>
    <row r="273" spans="1:8" x14ac:dyDescent="0.3">
      <c r="A273" s="1" t="s">
        <v>143</v>
      </c>
      <c r="B273" s="1" t="s">
        <v>144</v>
      </c>
      <c r="C273" s="1" t="s">
        <v>157</v>
      </c>
      <c r="D273" s="1" t="s">
        <v>447</v>
      </c>
      <c r="E273" s="2">
        <v>43800</v>
      </c>
      <c r="F273" s="2">
        <v>43800</v>
      </c>
      <c r="G273" s="1" t="s">
        <v>891</v>
      </c>
      <c r="H273" s="1" t="s">
        <v>754</v>
      </c>
    </row>
    <row r="274" spans="1:8" x14ac:dyDescent="0.3">
      <c r="A274" s="1" t="s">
        <v>143</v>
      </c>
      <c r="B274" s="1" t="s">
        <v>144</v>
      </c>
      <c r="C274" s="1" t="s">
        <v>157</v>
      </c>
      <c r="D274" s="1" t="s">
        <v>177</v>
      </c>
      <c r="E274" s="2">
        <v>43678</v>
      </c>
      <c r="F274" s="2">
        <v>43678</v>
      </c>
      <c r="G274" s="1" t="s">
        <v>752</v>
      </c>
      <c r="H274" s="1" t="s">
        <v>517</v>
      </c>
    </row>
    <row r="275" spans="1:8" x14ac:dyDescent="0.3">
      <c r="A275" s="1" t="s">
        <v>143</v>
      </c>
      <c r="B275" s="1" t="s">
        <v>144</v>
      </c>
      <c r="C275" s="1" t="s">
        <v>157</v>
      </c>
      <c r="D275" s="1" t="s">
        <v>177</v>
      </c>
      <c r="E275" s="2">
        <v>43709</v>
      </c>
      <c r="F275" s="2">
        <v>43800</v>
      </c>
      <c r="G275" s="1" t="s">
        <v>753</v>
      </c>
      <c r="H275" s="1" t="s">
        <v>730</v>
      </c>
    </row>
    <row r="276" spans="1:8" x14ac:dyDescent="0.3">
      <c r="A276" s="1" t="s">
        <v>143</v>
      </c>
      <c r="B276" s="1" t="s">
        <v>144</v>
      </c>
      <c r="C276" s="1" t="s">
        <v>157</v>
      </c>
      <c r="D276" s="1" t="s">
        <v>177</v>
      </c>
      <c r="E276" s="2">
        <v>43831</v>
      </c>
      <c r="F276" s="2">
        <v>43983</v>
      </c>
      <c r="G276" s="1" t="s">
        <v>178</v>
      </c>
      <c r="H276" s="1" t="s">
        <v>737</v>
      </c>
    </row>
    <row r="277" spans="1:8" x14ac:dyDescent="0.3">
      <c r="A277" s="1" t="s">
        <v>143</v>
      </c>
      <c r="B277" s="1" t="s">
        <v>144</v>
      </c>
      <c r="C277" s="1" t="s">
        <v>162</v>
      </c>
      <c r="D277" s="1" t="s">
        <v>177</v>
      </c>
      <c r="E277" s="3">
        <v>44013</v>
      </c>
      <c r="F277" s="3">
        <v>44378</v>
      </c>
      <c r="G277" s="1" t="s">
        <v>639</v>
      </c>
      <c r="H277" s="1" t="s">
        <v>737</v>
      </c>
    </row>
    <row r="278" spans="1:8" x14ac:dyDescent="0.3">
      <c r="A278" s="1" t="s">
        <v>143</v>
      </c>
      <c r="B278" s="1" t="s">
        <v>144</v>
      </c>
      <c r="C278" s="1" t="s">
        <v>162</v>
      </c>
      <c r="D278" s="1" t="s">
        <v>449</v>
      </c>
      <c r="E278" s="2">
        <v>43709</v>
      </c>
      <c r="F278" s="2">
        <v>44166</v>
      </c>
      <c r="G278" s="1" t="s">
        <v>892</v>
      </c>
      <c r="H278" s="1" t="s">
        <v>893</v>
      </c>
    </row>
    <row r="279" spans="1:8" x14ac:dyDescent="0.3">
      <c r="A279" s="1" t="s">
        <v>143</v>
      </c>
      <c r="B279" s="1" t="s">
        <v>144</v>
      </c>
      <c r="C279" s="1" t="s">
        <v>162</v>
      </c>
      <c r="D279" s="1" t="s">
        <v>451</v>
      </c>
      <c r="E279" s="2">
        <v>43709</v>
      </c>
      <c r="F279" s="2">
        <v>44166</v>
      </c>
      <c r="G279" s="1" t="s">
        <v>894</v>
      </c>
      <c r="H279" s="1" t="s">
        <v>874</v>
      </c>
    </row>
    <row r="280" spans="1:8" x14ac:dyDescent="0.3">
      <c r="A280" s="1" t="s">
        <v>143</v>
      </c>
      <c r="B280" s="1" t="s">
        <v>144</v>
      </c>
      <c r="C280" s="1" t="s">
        <v>166</v>
      </c>
      <c r="D280" s="1" t="s">
        <v>453</v>
      </c>
      <c r="E280" s="2">
        <v>43678</v>
      </c>
      <c r="F280" s="2">
        <v>44166</v>
      </c>
      <c r="G280" s="1" t="s">
        <v>622</v>
      </c>
      <c r="H280" s="1" t="s">
        <v>739</v>
      </c>
    </row>
    <row r="281" spans="1:8" x14ac:dyDescent="0.3">
      <c r="A281" s="1" t="s">
        <v>143</v>
      </c>
      <c r="B281" s="1" t="s">
        <v>144</v>
      </c>
      <c r="C281" s="1" t="s">
        <v>166</v>
      </c>
      <c r="D281" s="1" t="s">
        <v>182</v>
      </c>
      <c r="E281" s="2">
        <v>43647</v>
      </c>
      <c r="F281" s="2">
        <v>43709</v>
      </c>
      <c r="G281" s="1" t="s">
        <v>190</v>
      </c>
      <c r="H281" s="1" t="s">
        <v>754</v>
      </c>
    </row>
    <row r="282" spans="1:8" x14ac:dyDescent="0.3">
      <c r="A282" s="1" t="s">
        <v>143</v>
      </c>
      <c r="B282" s="1" t="s">
        <v>144</v>
      </c>
      <c r="C282" s="1" t="s">
        <v>166</v>
      </c>
      <c r="D282" s="1" t="s">
        <v>182</v>
      </c>
      <c r="E282" s="3">
        <v>43770</v>
      </c>
      <c r="F282" s="3">
        <v>44075</v>
      </c>
      <c r="G282" s="1" t="s">
        <v>382</v>
      </c>
      <c r="H282" s="1" t="s">
        <v>754</v>
      </c>
    </row>
    <row r="283" spans="1:8" x14ac:dyDescent="0.3">
      <c r="A283" s="1" t="s">
        <v>143</v>
      </c>
      <c r="B283" s="1" t="s">
        <v>144</v>
      </c>
      <c r="C283" s="1" t="s">
        <v>166</v>
      </c>
      <c r="D283" s="1" t="s">
        <v>185</v>
      </c>
      <c r="E283" s="2">
        <v>43739</v>
      </c>
      <c r="F283" s="2">
        <v>43739</v>
      </c>
      <c r="G283" s="1" t="s">
        <v>222</v>
      </c>
      <c r="H283" s="1" t="s">
        <v>729</v>
      </c>
    </row>
    <row r="284" spans="1:8" x14ac:dyDescent="0.3">
      <c r="A284" s="1" t="s">
        <v>143</v>
      </c>
      <c r="B284" s="1" t="s">
        <v>144</v>
      </c>
      <c r="C284" s="1" t="s">
        <v>168</v>
      </c>
      <c r="D284" s="1" t="s">
        <v>185</v>
      </c>
      <c r="E284" s="2">
        <v>43800</v>
      </c>
      <c r="F284" s="2">
        <v>43983</v>
      </c>
      <c r="G284" s="1" t="s">
        <v>222</v>
      </c>
      <c r="H284" s="1" t="s">
        <v>193</v>
      </c>
    </row>
    <row r="285" spans="1:8" x14ac:dyDescent="0.3">
      <c r="A285" s="1" t="s">
        <v>143</v>
      </c>
      <c r="B285" s="1" t="s">
        <v>144</v>
      </c>
      <c r="C285" s="1" t="s">
        <v>740</v>
      </c>
      <c r="D285" s="1" t="s">
        <v>187</v>
      </c>
      <c r="E285" s="3">
        <v>43678</v>
      </c>
      <c r="F285" s="3">
        <v>43678</v>
      </c>
      <c r="G285" s="1" t="s">
        <v>217</v>
      </c>
      <c r="H285" s="1" t="s">
        <v>755</v>
      </c>
    </row>
    <row r="286" spans="1:8" x14ac:dyDescent="0.3">
      <c r="A286" s="1" t="s">
        <v>143</v>
      </c>
      <c r="B286" s="1" t="s">
        <v>144</v>
      </c>
      <c r="C286" s="1" t="s">
        <v>743</v>
      </c>
      <c r="D286" s="1" t="s">
        <v>187</v>
      </c>
      <c r="E286" s="2">
        <v>43739</v>
      </c>
      <c r="F286" s="2">
        <v>43739</v>
      </c>
      <c r="G286" s="1" t="s">
        <v>217</v>
      </c>
      <c r="H286" s="1" t="s">
        <v>730</v>
      </c>
    </row>
    <row r="287" spans="1:8" x14ac:dyDescent="0.3">
      <c r="A287" s="1" t="s">
        <v>143</v>
      </c>
      <c r="B287" s="1" t="s">
        <v>144</v>
      </c>
      <c r="C287" s="1" t="s">
        <v>170</v>
      </c>
      <c r="D287" s="1" t="s">
        <v>187</v>
      </c>
      <c r="E287" s="2">
        <v>43800</v>
      </c>
      <c r="F287" s="2">
        <v>43800</v>
      </c>
      <c r="G287" s="1" t="s">
        <v>217</v>
      </c>
      <c r="H287" s="1" t="s">
        <v>749</v>
      </c>
    </row>
    <row r="288" spans="1:8" x14ac:dyDescent="0.3">
      <c r="A288" s="1" t="s">
        <v>143</v>
      </c>
      <c r="B288" s="1" t="s">
        <v>144</v>
      </c>
      <c r="C288" s="1" t="s">
        <v>172</v>
      </c>
      <c r="D288" s="1" t="s">
        <v>187</v>
      </c>
      <c r="E288" s="2">
        <v>43862</v>
      </c>
      <c r="F288" s="2">
        <v>43922</v>
      </c>
      <c r="G288" s="1" t="s">
        <v>217</v>
      </c>
      <c r="H288" s="1" t="s">
        <v>735</v>
      </c>
    </row>
    <row r="289" spans="1:8" x14ac:dyDescent="0.3">
      <c r="A289" s="1" t="s">
        <v>143</v>
      </c>
      <c r="B289" s="1" t="s">
        <v>144</v>
      </c>
      <c r="C289" s="1" t="s">
        <v>745</v>
      </c>
      <c r="D289" s="1" t="s">
        <v>187</v>
      </c>
      <c r="E289" s="2">
        <v>43952</v>
      </c>
      <c r="F289" s="2">
        <v>43952</v>
      </c>
      <c r="G289" s="1" t="s">
        <v>217</v>
      </c>
      <c r="H289" s="1" t="s">
        <v>751</v>
      </c>
    </row>
    <row r="290" spans="1:8" x14ac:dyDescent="0.3">
      <c r="A290" s="1" t="s">
        <v>143</v>
      </c>
      <c r="B290" s="1" t="s">
        <v>144</v>
      </c>
      <c r="C290" s="1" t="s">
        <v>747</v>
      </c>
      <c r="D290" s="1" t="s">
        <v>187</v>
      </c>
      <c r="E290" s="2">
        <v>43983</v>
      </c>
      <c r="F290" s="2">
        <v>43983</v>
      </c>
      <c r="G290" s="1" t="s">
        <v>750</v>
      </c>
      <c r="H290" s="1" t="s">
        <v>751</v>
      </c>
    </row>
    <row r="291" spans="1:8" x14ac:dyDescent="0.3">
      <c r="A291" s="1" t="s">
        <v>143</v>
      </c>
      <c r="B291" s="1" t="s">
        <v>144</v>
      </c>
      <c r="C291" s="1" t="s">
        <v>174</v>
      </c>
      <c r="D291" s="1" t="s">
        <v>187</v>
      </c>
      <c r="E291" s="2">
        <v>44013</v>
      </c>
      <c r="F291" s="2">
        <v>44228</v>
      </c>
      <c r="G291" s="1" t="s">
        <v>750</v>
      </c>
      <c r="H291" s="1" t="s">
        <v>737</v>
      </c>
    </row>
    <row r="292" spans="1:8" x14ac:dyDescent="0.3">
      <c r="A292" s="1" t="s">
        <v>143</v>
      </c>
      <c r="B292" s="1" t="s">
        <v>144</v>
      </c>
      <c r="C292" s="1" t="s">
        <v>174</v>
      </c>
      <c r="D292" s="1" t="s">
        <v>791</v>
      </c>
      <c r="E292" s="2">
        <v>43709</v>
      </c>
      <c r="F292" s="2">
        <v>43709</v>
      </c>
      <c r="G292" s="1" t="s">
        <v>552</v>
      </c>
      <c r="H292" s="1" t="s">
        <v>731</v>
      </c>
    </row>
    <row r="293" spans="1:8" x14ac:dyDescent="0.3">
      <c r="A293" s="1" t="s">
        <v>143</v>
      </c>
      <c r="B293" s="1" t="s">
        <v>144</v>
      </c>
      <c r="C293" s="1" t="s">
        <v>174</v>
      </c>
      <c r="D293" s="1" t="s">
        <v>791</v>
      </c>
      <c r="E293" s="2">
        <v>43800</v>
      </c>
      <c r="F293" s="2">
        <v>44075</v>
      </c>
      <c r="G293" s="1" t="s">
        <v>552</v>
      </c>
      <c r="H293" s="1" t="s">
        <v>730</v>
      </c>
    </row>
    <row r="294" spans="1:8" x14ac:dyDescent="0.3">
      <c r="A294" s="1" t="s">
        <v>143</v>
      </c>
      <c r="B294" s="1" t="s">
        <v>144</v>
      </c>
      <c r="C294" s="1" t="s">
        <v>174</v>
      </c>
      <c r="D294" s="1" t="s">
        <v>455</v>
      </c>
      <c r="E294" s="2">
        <v>43709</v>
      </c>
      <c r="F294" s="2">
        <v>43709</v>
      </c>
      <c r="G294" s="1" t="s">
        <v>895</v>
      </c>
      <c r="H294" s="1" t="s">
        <v>737</v>
      </c>
    </row>
    <row r="295" spans="1:8" x14ac:dyDescent="0.3">
      <c r="A295" s="1" t="s">
        <v>143</v>
      </c>
      <c r="B295" s="1" t="s">
        <v>144</v>
      </c>
      <c r="C295" s="1" t="s">
        <v>176</v>
      </c>
      <c r="D295" s="1" t="s">
        <v>455</v>
      </c>
      <c r="E295" s="2">
        <v>43800</v>
      </c>
      <c r="F295" s="2">
        <v>43800</v>
      </c>
      <c r="G295" s="1" t="s">
        <v>895</v>
      </c>
      <c r="H295" s="1" t="s">
        <v>515</v>
      </c>
    </row>
    <row r="296" spans="1:8" x14ac:dyDescent="0.3">
      <c r="A296" s="1" t="s">
        <v>143</v>
      </c>
      <c r="B296" s="1" t="s">
        <v>144</v>
      </c>
      <c r="C296" s="1" t="s">
        <v>176</v>
      </c>
      <c r="D296" s="1" t="s">
        <v>457</v>
      </c>
      <c r="E296" s="2">
        <v>43709</v>
      </c>
      <c r="F296" s="2">
        <v>43709</v>
      </c>
      <c r="G296" s="1" t="s">
        <v>652</v>
      </c>
      <c r="H296" s="1" t="s">
        <v>517</v>
      </c>
    </row>
    <row r="297" spans="1:8" x14ac:dyDescent="0.3">
      <c r="A297" s="1" t="s">
        <v>143</v>
      </c>
      <c r="B297" s="1" t="s">
        <v>144</v>
      </c>
      <c r="C297" s="1" t="s">
        <v>176</v>
      </c>
      <c r="D297" s="1" t="s">
        <v>457</v>
      </c>
      <c r="E297" s="2">
        <v>43800</v>
      </c>
      <c r="F297" s="2">
        <v>43800</v>
      </c>
      <c r="G297" s="1" t="s">
        <v>652</v>
      </c>
      <c r="H297" s="1" t="s">
        <v>730</v>
      </c>
    </row>
    <row r="298" spans="1:8" x14ac:dyDescent="0.3">
      <c r="A298" s="1" t="s">
        <v>143</v>
      </c>
      <c r="B298" s="1" t="s">
        <v>144</v>
      </c>
      <c r="C298" s="1" t="s">
        <v>176</v>
      </c>
      <c r="D298" s="1" t="s">
        <v>459</v>
      </c>
      <c r="E298" s="2">
        <v>43709</v>
      </c>
      <c r="F298" s="2">
        <v>43709</v>
      </c>
      <c r="G298" s="1" t="s">
        <v>639</v>
      </c>
      <c r="H298" s="1" t="s">
        <v>889</v>
      </c>
    </row>
    <row r="299" spans="1:8" x14ac:dyDescent="0.3">
      <c r="A299" s="1" t="s">
        <v>143</v>
      </c>
      <c r="B299" s="1" t="s">
        <v>144</v>
      </c>
      <c r="C299" s="1" t="s">
        <v>181</v>
      </c>
      <c r="D299" s="1" t="s">
        <v>459</v>
      </c>
      <c r="E299" s="2">
        <v>43800</v>
      </c>
      <c r="F299" s="2">
        <v>43800</v>
      </c>
      <c r="G299" s="1" t="s">
        <v>639</v>
      </c>
      <c r="H299" s="1" t="s">
        <v>737</v>
      </c>
    </row>
    <row r="300" spans="1:8" x14ac:dyDescent="0.3">
      <c r="A300" s="1" t="s">
        <v>143</v>
      </c>
      <c r="B300" s="1" t="s">
        <v>144</v>
      </c>
      <c r="C300" s="1" t="s">
        <v>181</v>
      </c>
      <c r="D300" s="1" t="s">
        <v>461</v>
      </c>
      <c r="E300" s="3">
        <v>43709</v>
      </c>
      <c r="F300" s="3">
        <v>43709</v>
      </c>
      <c r="G300" s="1" t="s">
        <v>896</v>
      </c>
      <c r="H300" s="1" t="s">
        <v>737</v>
      </c>
    </row>
    <row r="301" spans="1:8" x14ac:dyDescent="0.3">
      <c r="A301" s="1" t="s">
        <v>143</v>
      </c>
      <c r="B301" s="1" t="s">
        <v>144</v>
      </c>
      <c r="C301" s="1" t="s">
        <v>184</v>
      </c>
      <c r="D301" s="1" t="s">
        <v>461</v>
      </c>
      <c r="E301" s="2">
        <v>43800</v>
      </c>
      <c r="F301" s="2">
        <v>43800</v>
      </c>
      <c r="G301" s="1" t="s">
        <v>896</v>
      </c>
      <c r="H301" s="1" t="s">
        <v>515</v>
      </c>
    </row>
    <row r="302" spans="1:8" x14ac:dyDescent="0.3">
      <c r="A302" s="1" t="s">
        <v>143</v>
      </c>
      <c r="B302" s="1" t="s">
        <v>144</v>
      </c>
      <c r="C302" s="1" t="s">
        <v>184</v>
      </c>
      <c r="D302" s="1" t="s">
        <v>285</v>
      </c>
      <c r="E302" s="2">
        <v>43709</v>
      </c>
      <c r="F302" s="2">
        <v>44075</v>
      </c>
      <c r="G302" s="1" t="s">
        <v>782</v>
      </c>
      <c r="H302" s="1" t="s">
        <v>763</v>
      </c>
    </row>
    <row r="303" spans="1:8" x14ac:dyDescent="0.3">
      <c r="A303" s="1" t="s">
        <v>143</v>
      </c>
      <c r="B303" s="1" t="s">
        <v>144</v>
      </c>
      <c r="C303" s="1" t="s">
        <v>186</v>
      </c>
      <c r="D303" s="1" t="s">
        <v>793</v>
      </c>
      <c r="E303" s="2">
        <v>43709</v>
      </c>
      <c r="F303" s="2">
        <v>43709</v>
      </c>
      <c r="G303" s="1" t="s">
        <v>794</v>
      </c>
      <c r="H303" s="1" t="s">
        <v>731</v>
      </c>
    </row>
    <row r="304" spans="1:8" x14ac:dyDescent="0.3">
      <c r="A304" s="1" t="s">
        <v>143</v>
      </c>
      <c r="B304" s="1" t="s">
        <v>144</v>
      </c>
      <c r="C304" s="1" t="s">
        <v>186</v>
      </c>
      <c r="D304" s="1" t="s">
        <v>793</v>
      </c>
      <c r="E304" s="2">
        <v>43800</v>
      </c>
      <c r="F304" s="2">
        <v>43800</v>
      </c>
      <c r="G304" s="1" t="s">
        <v>794</v>
      </c>
      <c r="H304" s="1" t="s">
        <v>193</v>
      </c>
    </row>
    <row r="305" spans="1:8" x14ac:dyDescent="0.3">
      <c r="A305" s="1" t="s">
        <v>143</v>
      </c>
      <c r="B305" s="1" t="s">
        <v>144</v>
      </c>
      <c r="C305" s="1" t="s">
        <v>186</v>
      </c>
      <c r="D305" s="1" t="s">
        <v>793</v>
      </c>
      <c r="E305" s="2">
        <v>43891</v>
      </c>
      <c r="F305" s="2">
        <v>44075</v>
      </c>
      <c r="G305" s="1" t="s">
        <v>794</v>
      </c>
      <c r="H305" s="1" t="s">
        <v>730</v>
      </c>
    </row>
    <row r="306" spans="1:8" x14ac:dyDescent="0.3">
      <c r="A306" s="1" t="s">
        <v>143</v>
      </c>
      <c r="B306" s="1" t="s">
        <v>144</v>
      </c>
      <c r="C306" s="1" t="s">
        <v>186</v>
      </c>
      <c r="D306" s="1" t="s">
        <v>463</v>
      </c>
      <c r="E306" s="2">
        <v>43678</v>
      </c>
      <c r="F306" s="2">
        <v>44013</v>
      </c>
      <c r="G306" s="1" t="s">
        <v>897</v>
      </c>
      <c r="H306" s="1" t="s">
        <v>885</v>
      </c>
    </row>
    <row r="307" spans="1:8" x14ac:dyDescent="0.3">
      <c r="A307" s="1" t="s">
        <v>143</v>
      </c>
      <c r="B307" s="1" t="s">
        <v>144</v>
      </c>
      <c r="C307" s="1" t="s">
        <v>186</v>
      </c>
      <c r="D307" s="1" t="s">
        <v>465</v>
      </c>
      <c r="E307" s="2">
        <v>43709</v>
      </c>
      <c r="F307" s="2">
        <v>43709</v>
      </c>
      <c r="G307" s="1" t="s">
        <v>898</v>
      </c>
      <c r="H307" s="1" t="s">
        <v>730</v>
      </c>
    </row>
    <row r="308" spans="1:8" x14ac:dyDescent="0.3">
      <c r="A308" s="1" t="s">
        <v>143</v>
      </c>
      <c r="B308" s="1" t="s">
        <v>144</v>
      </c>
      <c r="C308" s="1" t="s">
        <v>186</v>
      </c>
      <c r="D308" s="1" t="s">
        <v>465</v>
      </c>
      <c r="E308" s="2">
        <v>43800</v>
      </c>
      <c r="F308" s="2">
        <v>43800</v>
      </c>
      <c r="G308" s="1" t="s">
        <v>898</v>
      </c>
      <c r="H308" s="1" t="s">
        <v>754</v>
      </c>
    </row>
    <row r="309" spans="1:8" x14ac:dyDescent="0.3">
      <c r="A309" s="1" t="s">
        <v>143</v>
      </c>
      <c r="B309" s="1" t="s">
        <v>144</v>
      </c>
      <c r="C309" s="1" t="s">
        <v>186</v>
      </c>
      <c r="D309" s="1" t="s">
        <v>467</v>
      </c>
      <c r="E309" s="2">
        <v>43678</v>
      </c>
      <c r="F309" s="2">
        <v>44013</v>
      </c>
      <c r="G309" s="1" t="s">
        <v>653</v>
      </c>
      <c r="H309" s="1" t="s">
        <v>885</v>
      </c>
    </row>
    <row r="310" spans="1:8" x14ac:dyDescent="0.3">
      <c r="A310" s="1" t="s">
        <v>143</v>
      </c>
      <c r="B310" s="1" t="s">
        <v>144</v>
      </c>
      <c r="C310" s="1" t="s">
        <v>188</v>
      </c>
      <c r="D310" s="1" t="s">
        <v>796</v>
      </c>
      <c r="E310" s="2">
        <v>43709</v>
      </c>
      <c r="F310" s="2">
        <v>43709</v>
      </c>
      <c r="G310" s="1" t="s">
        <v>797</v>
      </c>
      <c r="H310" s="1" t="s">
        <v>757</v>
      </c>
    </row>
    <row r="311" spans="1:8" x14ac:dyDescent="0.3">
      <c r="A311" s="1" t="s">
        <v>143</v>
      </c>
      <c r="B311" s="1" t="s">
        <v>144</v>
      </c>
      <c r="C311" s="1" t="s">
        <v>188</v>
      </c>
      <c r="D311" s="1" t="s">
        <v>796</v>
      </c>
      <c r="E311" s="2">
        <v>43800</v>
      </c>
      <c r="F311" s="2">
        <v>44075</v>
      </c>
      <c r="G311" s="1" t="s">
        <v>797</v>
      </c>
      <c r="H311" s="1" t="s">
        <v>730</v>
      </c>
    </row>
    <row r="312" spans="1:8" x14ac:dyDescent="0.3">
      <c r="A312" s="1" t="s">
        <v>143</v>
      </c>
      <c r="B312" s="1" t="s">
        <v>144</v>
      </c>
      <c r="C312" s="1" t="s">
        <v>188</v>
      </c>
      <c r="D312" s="1" t="s">
        <v>469</v>
      </c>
      <c r="E312" s="2">
        <v>43678</v>
      </c>
      <c r="F312" s="2">
        <v>44166</v>
      </c>
      <c r="G312" s="1" t="s">
        <v>156</v>
      </c>
      <c r="H312" s="1" t="s">
        <v>193</v>
      </c>
    </row>
    <row r="313" spans="1:8" x14ac:dyDescent="0.3">
      <c r="A313" s="1" t="s">
        <v>143</v>
      </c>
      <c r="B313" s="1" t="s">
        <v>144</v>
      </c>
      <c r="C313" s="1" t="s">
        <v>188</v>
      </c>
      <c r="D313" s="1" t="s">
        <v>917</v>
      </c>
      <c r="E313" s="2">
        <v>43678</v>
      </c>
      <c r="F313" s="2">
        <v>43709</v>
      </c>
      <c r="G313" s="1" t="s">
        <v>918</v>
      </c>
      <c r="H313" s="1" t="s">
        <v>731</v>
      </c>
    </row>
    <row r="314" spans="1:8" x14ac:dyDescent="0.3">
      <c r="A314" s="1" t="s">
        <v>143</v>
      </c>
      <c r="B314" s="1" t="s">
        <v>144</v>
      </c>
      <c r="C314" s="1" t="s">
        <v>546</v>
      </c>
      <c r="D314" s="1" t="s">
        <v>917</v>
      </c>
      <c r="E314" s="2">
        <v>43770</v>
      </c>
      <c r="F314" s="2">
        <v>43770</v>
      </c>
      <c r="G314" s="1" t="s">
        <v>919</v>
      </c>
      <c r="H314" s="1" t="s">
        <v>731</v>
      </c>
    </row>
    <row r="315" spans="1:8" x14ac:dyDescent="0.3">
      <c r="A315" s="1" t="s">
        <v>143</v>
      </c>
      <c r="B315" s="1" t="s">
        <v>144</v>
      </c>
      <c r="C315" s="1" t="s">
        <v>191</v>
      </c>
      <c r="D315" s="1" t="s">
        <v>471</v>
      </c>
      <c r="E315" s="2">
        <v>43709</v>
      </c>
      <c r="F315" s="2">
        <v>43800</v>
      </c>
      <c r="G315" s="1" t="s">
        <v>843</v>
      </c>
      <c r="H315" s="1" t="s">
        <v>737</v>
      </c>
    </row>
    <row r="316" spans="1:8" x14ac:dyDescent="0.3">
      <c r="A316" s="1" t="s">
        <v>143</v>
      </c>
      <c r="B316" s="1" t="s">
        <v>144</v>
      </c>
      <c r="C316" s="1" t="s">
        <v>191</v>
      </c>
      <c r="D316" s="1" t="s">
        <v>287</v>
      </c>
      <c r="E316" s="2">
        <v>43678</v>
      </c>
      <c r="F316" s="2">
        <v>45627</v>
      </c>
      <c r="G316" s="1" t="s">
        <v>798</v>
      </c>
      <c r="H316" s="1" t="s">
        <v>731</v>
      </c>
    </row>
    <row r="317" spans="1:8" x14ac:dyDescent="0.3">
      <c r="A317" s="1" t="s">
        <v>143</v>
      </c>
      <c r="B317" s="1" t="s">
        <v>144</v>
      </c>
      <c r="C317" s="1" t="s">
        <v>548</v>
      </c>
      <c r="D317" s="1" t="s">
        <v>800</v>
      </c>
      <c r="E317" s="2">
        <v>43709</v>
      </c>
      <c r="F317" s="2">
        <v>43709</v>
      </c>
      <c r="G317" s="1" t="s">
        <v>801</v>
      </c>
      <c r="H317" s="1" t="s">
        <v>757</v>
      </c>
    </row>
    <row r="318" spans="1:8" x14ac:dyDescent="0.3">
      <c r="A318" s="1" t="s">
        <v>143</v>
      </c>
      <c r="B318" s="1" t="s">
        <v>144</v>
      </c>
      <c r="C318" s="1" t="s">
        <v>194</v>
      </c>
      <c r="D318" s="1" t="s">
        <v>800</v>
      </c>
      <c r="E318" s="2">
        <v>43800</v>
      </c>
      <c r="F318" s="2">
        <v>44075</v>
      </c>
      <c r="G318" s="1" t="s">
        <v>801</v>
      </c>
      <c r="H318" s="1" t="s">
        <v>193</v>
      </c>
    </row>
    <row r="319" spans="1:8" x14ac:dyDescent="0.3">
      <c r="A319" s="1" t="s">
        <v>143</v>
      </c>
      <c r="B319" s="1" t="s">
        <v>144</v>
      </c>
      <c r="C319" s="1" t="s">
        <v>194</v>
      </c>
      <c r="D319" s="1" t="s">
        <v>803</v>
      </c>
      <c r="E319" s="2">
        <v>43709</v>
      </c>
      <c r="F319" s="2">
        <v>43709</v>
      </c>
      <c r="G319" s="1" t="s">
        <v>801</v>
      </c>
      <c r="H319" s="1" t="s">
        <v>757</v>
      </c>
    </row>
    <row r="320" spans="1:8" x14ac:dyDescent="0.3">
      <c r="A320" s="1" t="s">
        <v>143</v>
      </c>
      <c r="B320" s="1" t="s">
        <v>144</v>
      </c>
      <c r="C320" s="1" t="s">
        <v>194</v>
      </c>
      <c r="D320" s="1" t="s">
        <v>803</v>
      </c>
      <c r="E320" s="2">
        <v>43800</v>
      </c>
      <c r="F320" s="2">
        <v>44075</v>
      </c>
      <c r="G320" s="1" t="s">
        <v>801</v>
      </c>
      <c r="H320" s="1" t="s">
        <v>193</v>
      </c>
    </row>
    <row r="321" spans="1:8" x14ac:dyDescent="0.3">
      <c r="A321" s="1" t="s">
        <v>143</v>
      </c>
      <c r="B321" s="1" t="s">
        <v>144</v>
      </c>
      <c r="C321" s="1" t="s">
        <v>194</v>
      </c>
      <c r="D321" s="1" t="s">
        <v>805</v>
      </c>
      <c r="E321" s="2">
        <v>43709</v>
      </c>
      <c r="F321" s="2">
        <v>43709</v>
      </c>
      <c r="G321" s="1" t="s">
        <v>801</v>
      </c>
      <c r="H321" s="1" t="s">
        <v>757</v>
      </c>
    </row>
    <row r="322" spans="1:8" x14ac:dyDescent="0.3">
      <c r="A322" s="1" t="s">
        <v>143</v>
      </c>
      <c r="B322" s="1" t="s">
        <v>144</v>
      </c>
      <c r="C322" s="1" t="s">
        <v>196</v>
      </c>
      <c r="D322" s="1" t="s">
        <v>805</v>
      </c>
      <c r="E322" s="2">
        <v>43800</v>
      </c>
      <c r="F322" s="2">
        <v>44075</v>
      </c>
      <c r="G322" s="1" t="s">
        <v>801</v>
      </c>
      <c r="H322" s="1" t="s">
        <v>193</v>
      </c>
    </row>
    <row r="323" spans="1:8" x14ac:dyDescent="0.3">
      <c r="A323" s="1" t="s">
        <v>143</v>
      </c>
      <c r="B323" s="1" t="s">
        <v>144</v>
      </c>
      <c r="C323" s="1" t="s">
        <v>196</v>
      </c>
      <c r="D323" s="1" t="s">
        <v>473</v>
      </c>
      <c r="E323" s="2">
        <v>43709</v>
      </c>
      <c r="F323" s="2">
        <v>44166</v>
      </c>
      <c r="G323" s="1" t="s">
        <v>156</v>
      </c>
      <c r="H323" s="1" t="s">
        <v>737</v>
      </c>
    </row>
    <row r="324" spans="1:8" x14ac:dyDescent="0.3">
      <c r="A324" s="1" t="s">
        <v>143</v>
      </c>
      <c r="B324" s="1" t="s">
        <v>144</v>
      </c>
      <c r="C324" s="1" t="s">
        <v>196</v>
      </c>
      <c r="D324" s="1" t="s">
        <v>189</v>
      </c>
      <c r="E324" s="2">
        <v>43678</v>
      </c>
      <c r="F324" s="2">
        <v>43678</v>
      </c>
      <c r="G324" s="1" t="s">
        <v>756</v>
      </c>
      <c r="H324" s="1" t="s">
        <v>757</v>
      </c>
    </row>
    <row r="325" spans="1:8" x14ac:dyDescent="0.3">
      <c r="A325" s="1" t="s">
        <v>143</v>
      </c>
      <c r="B325" s="1" t="s">
        <v>144</v>
      </c>
      <c r="C325" s="1" t="s">
        <v>198</v>
      </c>
      <c r="D325" s="1" t="s">
        <v>189</v>
      </c>
      <c r="E325" s="2">
        <v>43709</v>
      </c>
      <c r="F325" s="2">
        <v>43709</v>
      </c>
      <c r="G325" s="1" t="s">
        <v>646</v>
      </c>
      <c r="H325" s="1" t="s">
        <v>517</v>
      </c>
    </row>
    <row r="326" spans="1:8" x14ac:dyDescent="0.3">
      <c r="A326" s="1" t="s">
        <v>143</v>
      </c>
      <c r="B326" s="1" t="s">
        <v>144</v>
      </c>
      <c r="C326" s="1" t="s">
        <v>198</v>
      </c>
      <c r="D326" s="1" t="s">
        <v>189</v>
      </c>
      <c r="E326" s="2">
        <v>43739</v>
      </c>
      <c r="F326" s="2">
        <v>43770</v>
      </c>
      <c r="G326" s="1" t="s">
        <v>183</v>
      </c>
      <c r="H326" s="1" t="s">
        <v>758</v>
      </c>
    </row>
    <row r="327" spans="1:8" x14ac:dyDescent="0.3">
      <c r="A327" s="1" t="s">
        <v>143</v>
      </c>
      <c r="B327" s="1" t="s">
        <v>144</v>
      </c>
      <c r="C327" s="1" t="s">
        <v>200</v>
      </c>
      <c r="D327" s="1" t="s">
        <v>189</v>
      </c>
      <c r="E327" s="2">
        <v>43800</v>
      </c>
      <c r="F327" s="2">
        <v>44378</v>
      </c>
      <c r="G327" s="1" t="s">
        <v>183</v>
      </c>
      <c r="H327" s="1" t="s">
        <v>736</v>
      </c>
    </row>
    <row r="328" spans="1:8" x14ac:dyDescent="0.3">
      <c r="A328" s="1" t="s">
        <v>143</v>
      </c>
      <c r="B328" s="1" t="s">
        <v>144</v>
      </c>
      <c r="C328" s="1" t="s">
        <v>203</v>
      </c>
      <c r="D328" s="1" t="s">
        <v>807</v>
      </c>
      <c r="E328" s="2">
        <v>43678</v>
      </c>
      <c r="F328" s="2">
        <v>45627</v>
      </c>
      <c r="G328" s="1" t="s">
        <v>798</v>
      </c>
      <c r="H328" s="1" t="s">
        <v>731</v>
      </c>
    </row>
    <row r="329" spans="1:8" x14ac:dyDescent="0.3">
      <c r="A329" s="1" t="s">
        <v>143</v>
      </c>
      <c r="B329" s="1" t="s">
        <v>144</v>
      </c>
      <c r="C329" s="1" t="s">
        <v>205</v>
      </c>
      <c r="D329" s="1" t="s">
        <v>809</v>
      </c>
      <c r="E329" s="2">
        <v>43678</v>
      </c>
      <c r="F329" s="2">
        <v>45627</v>
      </c>
      <c r="G329" s="1" t="s">
        <v>798</v>
      </c>
      <c r="H329" s="1" t="s">
        <v>731</v>
      </c>
    </row>
    <row r="330" spans="1:8" x14ac:dyDescent="0.3">
      <c r="A330" s="1" t="s">
        <v>143</v>
      </c>
      <c r="B330" s="1" t="s">
        <v>144</v>
      </c>
      <c r="C330" s="1" t="s">
        <v>760</v>
      </c>
      <c r="D330" s="1" t="s">
        <v>289</v>
      </c>
      <c r="E330" s="2">
        <v>43709</v>
      </c>
      <c r="F330" s="2">
        <v>45627</v>
      </c>
      <c r="G330" s="1" t="s">
        <v>810</v>
      </c>
      <c r="H330" s="1" t="s">
        <v>731</v>
      </c>
    </row>
    <row r="331" spans="1:8" x14ac:dyDescent="0.3">
      <c r="A331" s="1" t="s">
        <v>143</v>
      </c>
      <c r="B331" s="1" t="s">
        <v>144</v>
      </c>
      <c r="C331" s="1" t="s">
        <v>207</v>
      </c>
      <c r="D331" s="1" t="s">
        <v>812</v>
      </c>
      <c r="E331" s="2">
        <v>43709</v>
      </c>
      <c r="F331" s="2">
        <v>45627</v>
      </c>
      <c r="G331" s="1" t="s">
        <v>810</v>
      </c>
      <c r="H331" s="1" t="s">
        <v>731</v>
      </c>
    </row>
    <row r="332" spans="1:8" x14ac:dyDescent="0.3">
      <c r="A332" s="1" t="s">
        <v>143</v>
      </c>
      <c r="B332" s="1" t="s">
        <v>144</v>
      </c>
      <c r="C332" s="1" t="s">
        <v>747</v>
      </c>
      <c r="D332" s="1" t="s">
        <v>814</v>
      </c>
      <c r="E332" s="2">
        <v>43709</v>
      </c>
      <c r="F332" s="2">
        <v>45627</v>
      </c>
      <c r="G332" s="1" t="s">
        <v>810</v>
      </c>
      <c r="H332" s="1" t="s">
        <v>731</v>
      </c>
    </row>
    <row r="333" spans="1:8" x14ac:dyDescent="0.3">
      <c r="A333" s="1" t="s">
        <v>143</v>
      </c>
      <c r="B333" s="1" t="s">
        <v>209</v>
      </c>
      <c r="C333" s="1" t="s">
        <v>210</v>
      </c>
      <c r="D333" s="1" t="s">
        <v>291</v>
      </c>
      <c r="E333" s="2">
        <v>43709</v>
      </c>
      <c r="F333" s="2">
        <v>43709</v>
      </c>
      <c r="G333" s="1" t="s">
        <v>815</v>
      </c>
      <c r="H333" s="1" t="s">
        <v>757</v>
      </c>
    </row>
    <row r="334" spans="1:8" x14ac:dyDescent="0.3">
      <c r="A334" s="1" t="s">
        <v>143</v>
      </c>
      <c r="B334" s="1" t="s">
        <v>209</v>
      </c>
      <c r="C334" s="1" t="s">
        <v>212</v>
      </c>
      <c r="D334" s="1" t="s">
        <v>291</v>
      </c>
      <c r="E334" s="2">
        <v>43800</v>
      </c>
      <c r="F334" s="2">
        <v>44075</v>
      </c>
      <c r="G334" s="1" t="s">
        <v>815</v>
      </c>
      <c r="H334" s="1" t="s">
        <v>730</v>
      </c>
    </row>
    <row r="335" spans="1:8" x14ac:dyDescent="0.3">
      <c r="A335" s="1" t="s">
        <v>143</v>
      </c>
      <c r="B335" s="1" t="s">
        <v>209</v>
      </c>
      <c r="C335" s="1" t="s">
        <v>215</v>
      </c>
      <c r="D335" s="1" t="s">
        <v>293</v>
      </c>
      <c r="E335" s="2">
        <v>43709</v>
      </c>
      <c r="F335" s="2">
        <v>43709</v>
      </c>
      <c r="G335" s="1" t="s">
        <v>815</v>
      </c>
      <c r="H335" s="1" t="s">
        <v>757</v>
      </c>
    </row>
    <row r="336" spans="1:8" x14ac:dyDescent="0.3">
      <c r="A336" s="1" t="s">
        <v>143</v>
      </c>
      <c r="B336" s="1" t="s">
        <v>209</v>
      </c>
      <c r="C336" s="1" t="s">
        <v>218</v>
      </c>
      <c r="D336" s="1" t="s">
        <v>293</v>
      </c>
      <c r="E336" s="2">
        <v>43800</v>
      </c>
      <c r="F336" s="2">
        <v>44075</v>
      </c>
      <c r="G336" s="1" t="s">
        <v>815</v>
      </c>
      <c r="H336" s="1" t="s">
        <v>730</v>
      </c>
    </row>
    <row r="337" spans="1:8" x14ac:dyDescent="0.3">
      <c r="A337" s="1" t="s">
        <v>143</v>
      </c>
      <c r="B337" s="1" t="s">
        <v>209</v>
      </c>
      <c r="C337" s="1" t="s">
        <v>220</v>
      </c>
      <c r="D337" s="1" t="s">
        <v>295</v>
      </c>
      <c r="E337" s="3">
        <v>43709</v>
      </c>
      <c r="F337" s="2">
        <v>43709</v>
      </c>
      <c r="G337" s="1" t="s">
        <v>815</v>
      </c>
      <c r="H337" s="1" t="s">
        <v>757</v>
      </c>
    </row>
    <row r="338" spans="1:8" x14ac:dyDescent="0.3">
      <c r="A338" s="1" t="s">
        <v>143</v>
      </c>
      <c r="B338" s="1" t="s">
        <v>209</v>
      </c>
      <c r="C338" s="1" t="s">
        <v>223</v>
      </c>
      <c r="D338" s="1" t="s">
        <v>295</v>
      </c>
      <c r="E338" s="2">
        <v>43800</v>
      </c>
      <c r="F338" s="2">
        <v>44075</v>
      </c>
      <c r="G338" s="1" t="s">
        <v>815</v>
      </c>
      <c r="H338" s="1" t="s">
        <v>730</v>
      </c>
    </row>
    <row r="339" spans="1:8" x14ac:dyDescent="0.3">
      <c r="A339" s="1" t="s">
        <v>143</v>
      </c>
      <c r="B339" s="1" t="s">
        <v>209</v>
      </c>
      <c r="C339" s="1" t="s">
        <v>225</v>
      </c>
      <c r="D339" s="1" t="s">
        <v>547</v>
      </c>
      <c r="E339" s="2">
        <v>43678</v>
      </c>
      <c r="F339" s="2">
        <v>44348</v>
      </c>
      <c r="G339" s="1" t="s">
        <v>160</v>
      </c>
      <c r="H339" s="1" t="s">
        <v>734</v>
      </c>
    </row>
    <row r="340" spans="1:8" x14ac:dyDescent="0.3">
      <c r="A340" s="1" t="s">
        <v>143</v>
      </c>
      <c r="B340" s="1" t="s">
        <v>209</v>
      </c>
      <c r="C340" s="1" t="s">
        <v>227</v>
      </c>
      <c r="D340" s="1" t="s">
        <v>192</v>
      </c>
      <c r="E340" s="2">
        <v>43678</v>
      </c>
      <c r="F340" s="2">
        <v>43678</v>
      </c>
      <c r="G340" s="1" t="s">
        <v>759</v>
      </c>
      <c r="H340" s="1" t="s">
        <v>193</v>
      </c>
    </row>
    <row r="341" spans="1:8" x14ac:dyDescent="0.3">
      <c r="A341" s="1" t="s">
        <v>143</v>
      </c>
      <c r="B341" s="1" t="s">
        <v>209</v>
      </c>
      <c r="C341" s="1" t="s">
        <v>230</v>
      </c>
      <c r="D341" s="1" t="s">
        <v>192</v>
      </c>
      <c r="E341" s="2">
        <v>43709</v>
      </c>
      <c r="F341" s="2">
        <v>44348</v>
      </c>
      <c r="G341" s="1" t="s">
        <v>160</v>
      </c>
      <c r="H341" s="1" t="s">
        <v>193</v>
      </c>
    </row>
    <row r="342" spans="1:8" x14ac:dyDescent="0.3">
      <c r="A342" s="1" t="s">
        <v>143</v>
      </c>
      <c r="B342" s="1" t="s">
        <v>209</v>
      </c>
      <c r="C342" s="1" t="s">
        <v>765</v>
      </c>
      <c r="D342" s="1" t="s">
        <v>549</v>
      </c>
      <c r="E342" s="2">
        <v>43678</v>
      </c>
      <c r="F342" s="2">
        <v>44013</v>
      </c>
      <c r="G342" s="1" t="s">
        <v>160</v>
      </c>
      <c r="H342" s="1" t="s">
        <v>734</v>
      </c>
    </row>
    <row r="343" spans="1:8" x14ac:dyDescent="0.3">
      <c r="A343" s="1" t="s">
        <v>143</v>
      </c>
      <c r="B343" s="1" t="s">
        <v>209</v>
      </c>
      <c r="C343" s="1" t="s">
        <v>767</v>
      </c>
      <c r="D343" s="1" t="s">
        <v>137</v>
      </c>
      <c r="E343" s="2" t="s">
        <v>138</v>
      </c>
      <c r="F343" s="2" t="s">
        <v>139</v>
      </c>
      <c r="G343" s="1" t="s">
        <v>140</v>
      </c>
      <c r="H343" s="1" t="s">
        <v>141</v>
      </c>
    </row>
    <row r="344" spans="1:8" x14ac:dyDescent="0.3">
      <c r="A344" s="1" t="s">
        <v>143</v>
      </c>
      <c r="B344" s="1" t="s">
        <v>209</v>
      </c>
      <c r="C344" s="1" t="s">
        <v>769</v>
      </c>
      <c r="D344" s="1" t="s">
        <v>475</v>
      </c>
      <c r="E344" s="3">
        <v>43709</v>
      </c>
      <c r="F344" s="3">
        <v>44166</v>
      </c>
      <c r="G344" s="1" t="s">
        <v>630</v>
      </c>
      <c r="H344" s="1" t="s">
        <v>739</v>
      </c>
    </row>
    <row r="345" spans="1:8" x14ac:dyDescent="0.3">
      <c r="A345" s="1" t="s">
        <v>143</v>
      </c>
      <c r="B345" s="1" t="s">
        <v>209</v>
      </c>
      <c r="C345" s="1" t="s">
        <v>771</v>
      </c>
      <c r="D345" s="1" t="s">
        <v>195</v>
      </c>
      <c r="E345" s="2">
        <v>43678</v>
      </c>
      <c r="F345" s="2">
        <v>43678</v>
      </c>
      <c r="G345" s="1" t="s">
        <v>379</v>
      </c>
      <c r="H345" s="1" t="s">
        <v>193</v>
      </c>
    </row>
    <row r="346" spans="1:8" x14ac:dyDescent="0.3">
      <c r="A346" s="1" t="s">
        <v>143</v>
      </c>
      <c r="B346" s="1" t="s">
        <v>209</v>
      </c>
      <c r="C346" s="1" t="s">
        <v>232</v>
      </c>
      <c r="D346" s="1" t="s">
        <v>195</v>
      </c>
      <c r="E346" s="2">
        <v>43739</v>
      </c>
      <c r="F346" s="2">
        <v>43739</v>
      </c>
      <c r="G346" s="1" t="s">
        <v>159</v>
      </c>
      <c r="H346" s="1" t="s">
        <v>193</v>
      </c>
    </row>
    <row r="347" spans="1:8" x14ac:dyDescent="0.3">
      <c r="A347" s="1" t="s">
        <v>143</v>
      </c>
      <c r="B347" s="1" t="s">
        <v>209</v>
      </c>
      <c r="C347" s="1" t="s">
        <v>234</v>
      </c>
      <c r="D347" s="1" t="s">
        <v>195</v>
      </c>
      <c r="E347" s="3">
        <v>43800</v>
      </c>
      <c r="F347" s="3">
        <v>43800</v>
      </c>
      <c r="G347" s="1" t="s">
        <v>381</v>
      </c>
      <c r="H347" s="1" t="s">
        <v>193</v>
      </c>
    </row>
    <row r="348" spans="1:8" x14ac:dyDescent="0.3">
      <c r="A348" s="1" t="s">
        <v>143</v>
      </c>
      <c r="B348" s="1" t="s">
        <v>209</v>
      </c>
      <c r="C348" s="1" t="s">
        <v>774</v>
      </c>
      <c r="D348" s="1" t="s">
        <v>195</v>
      </c>
      <c r="E348" s="2">
        <v>43862</v>
      </c>
      <c r="F348" s="2">
        <v>43862</v>
      </c>
      <c r="G348" s="1" t="s">
        <v>579</v>
      </c>
      <c r="H348" s="1" t="s">
        <v>193</v>
      </c>
    </row>
    <row r="349" spans="1:8" x14ac:dyDescent="0.3">
      <c r="A349" s="1" t="s">
        <v>143</v>
      </c>
      <c r="B349" s="1" t="s">
        <v>209</v>
      </c>
      <c r="C349" s="1" t="s">
        <v>774</v>
      </c>
      <c r="D349" s="1" t="s">
        <v>197</v>
      </c>
      <c r="E349" s="2">
        <v>43678</v>
      </c>
      <c r="F349" s="2">
        <v>43678</v>
      </c>
      <c r="G349" s="1" t="s">
        <v>380</v>
      </c>
      <c r="H349" s="1" t="s">
        <v>193</v>
      </c>
    </row>
    <row r="350" spans="1:8" x14ac:dyDescent="0.3">
      <c r="A350" s="1" t="s">
        <v>143</v>
      </c>
      <c r="B350" s="1" t="s">
        <v>209</v>
      </c>
      <c r="C350" s="1" t="s">
        <v>774</v>
      </c>
      <c r="D350" s="1" t="s">
        <v>197</v>
      </c>
      <c r="E350" s="2">
        <v>43739</v>
      </c>
      <c r="F350" s="2">
        <v>43739</v>
      </c>
      <c r="G350" s="1" t="s">
        <v>590</v>
      </c>
      <c r="H350" s="1" t="s">
        <v>193</v>
      </c>
    </row>
    <row r="351" spans="1:8" x14ac:dyDescent="0.3">
      <c r="A351" s="1" t="s">
        <v>143</v>
      </c>
      <c r="B351" s="1" t="s">
        <v>209</v>
      </c>
      <c r="C351" s="1" t="s">
        <v>774</v>
      </c>
      <c r="D351" s="1" t="s">
        <v>197</v>
      </c>
      <c r="E351" s="2">
        <v>43800</v>
      </c>
      <c r="F351" s="2">
        <v>43800</v>
      </c>
      <c r="G351" s="1" t="s">
        <v>159</v>
      </c>
      <c r="H351" s="1" t="s">
        <v>193</v>
      </c>
    </row>
    <row r="352" spans="1:8" x14ac:dyDescent="0.3">
      <c r="A352" s="1" t="s">
        <v>143</v>
      </c>
      <c r="B352" s="1" t="s">
        <v>209</v>
      </c>
      <c r="C352" s="1" t="s">
        <v>236</v>
      </c>
      <c r="D352" s="1" t="s">
        <v>199</v>
      </c>
      <c r="E352" s="2">
        <v>43678</v>
      </c>
      <c r="F352" s="2">
        <v>43678</v>
      </c>
      <c r="G352" s="1" t="s">
        <v>380</v>
      </c>
      <c r="H352" s="1" t="s">
        <v>193</v>
      </c>
    </row>
    <row r="353" spans="1:8" x14ac:dyDescent="0.3">
      <c r="A353" s="1" t="s">
        <v>143</v>
      </c>
      <c r="B353" s="1" t="s">
        <v>209</v>
      </c>
      <c r="C353" s="1" t="s">
        <v>555</v>
      </c>
      <c r="D353" s="1" t="s">
        <v>199</v>
      </c>
      <c r="E353" s="2">
        <v>43739</v>
      </c>
      <c r="F353" s="2">
        <v>43739</v>
      </c>
      <c r="G353" s="1" t="s">
        <v>161</v>
      </c>
      <c r="H353" s="1" t="s">
        <v>193</v>
      </c>
    </row>
    <row r="354" spans="1:8" x14ac:dyDescent="0.3">
      <c r="A354" s="1" t="s">
        <v>143</v>
      </c>
      <c r="B354" s="1" t="s">
        <v>209</v>
      </c>
      <c r="C354" s="1" t="s">
        <v>558</v>
      </c>
      <c r="D354" s="1" t="s">
        <v>297</v>
      </c>
      <c r="E354" s="2">
        <v>43709</v>
      </c>
      <c r="F354" s="2">
        <v>43800</v>
      </c>
      <c r="G354" s="1" t="s">
        <v>816</v>
      </c>
      <c r="H354" s="1" t="s">
        <v>817</v>
      </c>
    </row>
    <row r="355" spans="1:8" x14ac:dyDescent="0.3">
      <c r="A355" s="1" t="s">
        <v>143</v>
      </c>
      <c r="B355" s="1" t="s">
        <v>209</v>
      </c>
      <c r="C355" s="1" t="s">
        <v>560</v>
      </c>
      <c r="D355" s="1" t="s">
        <v>477</v>
      </c>
      <c r="E355" s="2">
        <v>43709</v>
      </c>
      <c r="F355" s="2">
        <v>44166</v>
      </c>
      <c r="G355" s="1" t="s">
        <v>899</v>
      </c>
      <c r="H355" s="1" t="s">
        <v>893</v>
      </c>
    </row>
    <row r="356" spans="1:8" x14ac:dyDescent="0.3">
      <c r="A356" s="1" t="s">
        <v>143</v>
      </c>
      <c r="B356" s="1" t="s">
        <v>209</v>
      </c>
      <c r="C356" s="1" t="s">
        <v>238</v>
      </c>
      <c r="D356" s="1" t="s">
        <v>819</v>
      </c>
      <c r="E356" s="2">
        <v>43709</v>
      </c>
      <c r="F356" s="2">
        <v>44075</v>
      </c>
      <c r="G356" s="1" t="s">
        <v>394</v>
      </c>
      <c r="H356" s="1" t="s">
        <v>820</v>
      </c>
    </row>
    <row r="357" spans="1:8" x14ac:dyDescent="0.3">
      <c r="A357" s="1" t="s">
        <v>143</v>
      </c>
      <c r="B357" s="1" t="s">
        <v>209</v>
      </c>
      <c r="C357" s="1" t="s">
        <v>241</v>
      </c>
      <c r="D357" s="1" t="s">
        <v>822</v>
      </c>
      <c r="E357" s="2">
        <v>43709</v>
      </c>
      <c r="F357" s="2">
        <v>44075</v>
      </c>
      <c r="G357" s="1" t="s">
        <v>394</v>
      </c>
      <c r="H357" s="1" t="s">
        <v>820</v>
      </c>
    </row>
    <row r="358" spans="1:8" x14ac:dyDescent="0.3">
      <c r="A358" s="1" t="s">
        <v>143</v>
      </c>
      <c r="B358" s="1" t="s">
        <v>209</v>
      </c>
      <c r="C358" s="1" t="s">
        <v>243</v>
      </c>
      <c r="D358" s="1" t="s">
        <v>824</v>
      </c>
      <c r="E358" s="2">
        <v>43709</v>
      </c>
      <c r="F358" s="2">
        <v>44075</v>
      </c>
      <c r="G358" s="1" t="s">
        <v>394</v>
      </c>
      <c r="H358" s="1" t="s">
        <v>820</v>
      </c>
    </row>
    <row r="359" spans="1:8" x14ac:dyDescent="0.3">
      <c r="A359" s="1" t="s">
        <v>143</v>
      </c>
      <c r="B359" s="1" t="s">
        <v>209</v>
      </c>
      <c r="C359" s="1" t="s">
        <v>245</v>
      </c>
      <c r="D359" s="1" t="s">
        <v>299</v>
      </c>
      <c r="E359" s="2">
        <v>43709</v>
      </c>
      <c r="F359" s="2">
        <v>44075</v>
      </c>
      <c r="G359" s="1" t="s">
        <v>630</v>
      </c>
      <c r="H359" s="1" t="s">
        <v>731</v>
      </c>
    </row>
    <row r="360" spans="1:8" x14ac:dyDescent="0.3">
      <c r="A360" s="1" t="s">
        <v>143</v>
      </c>
      <c r="B360" s="1" t="s">
        <v>209</v>
      </c>
      <c r="C360" s="1" t="s">
        <v>247</v>
      </c>
      <c r="D360" s="1" t="s">
        <v>826</v>
      </c>
      <c r="E360" s="2">
        <v>43709</v>
      </c>
      <c r="F360" s="2">
        <v>44075</v>
      </c>
      <c r="G360" s="1" t="s">
        <v>160</v>
      </c>
      <c r="H360" s="1" t="s">
        <v>763</v>
      </c>
    </row>
    <row r="361" spans="1:8" x14ac:dyDescent="0.3">
      <c r="A361" s="1" t="s">
        <v>143</v>
      </c>
      <c r="B361" s="1" t="s">
        <v>209</v>
      </c>
      <c r="C361" s="1" t="s">
        <v>249</v>
      </c>
      <c r="D361" s="1" t="s">
        <v>828</v>
      </c>
      <c r="E361" s="3">
        <v>43709</v>
      </c>
      <c r="F361" s="3">
        <v>43709</v>
      </c>
      <c r="G361" s="1" t="s">
        <v>655</v>
      </c>
      <c r="H361" s="1" t="s">
        <v>757</v>
      </c>
    </row>
    <row r="362" spans="1:8" x14ac:dyDescent="0.3">
      <c r="A362" s="1" t="s">
        <v>143</v>
      </c>
      <c r="B362" s="1" t="s">
        <v>209</v>
      </c>
      <c r="C362" s="1" t="s">
        <v>251</v>
      </c>
      <c r="D362" s="1" t="s">
        <v>828</v>
      </c>
      <c r="E362" s="3">
        <v>43800</v>
      </c>
      <c r="F362" s="3">
        <v>44075</v>
      </c>
      <c r="G362" s="1" t="s">
        <v>655</v>
      </c>
      <c r="H362" s="1" t="s">
        <v>193</v>
      </c>
    </row>
    <row r="363" spans="1:8" x14ac:dyDescent="0.3">
      <c r="A363" s="1" t="s">
        <v>143</v>
      </c>
      <c r="B363" s="1" t="s">
        <v>209</v>
      </c>
      <c r="C363" s="1" t="s">
        <v>251</v>
      </c>
      <c r="D363" s="1" t="s">
        <v>830</v>
      </c>
      <c r="E363" s="2">
        <v>43709</v>
      </c>
      <c r="F363" s="2">
        <v>43709</v>
      </c>
      <c r="G363" s="1" t="s">
        <v>655</v>
      </c>
      <c r="H363" s="1" t="s">
        <v>757</v>
      </c>
    </row>
    <row r="364" spans="1:8" x14ac:dyDescent="0.3">
      <c r="A364" s="1" t="s">
        <v>143</v>
      </c>
      <c r="B364" s="1" t="s">
        <v>209</v>
      </c>
      <c r="C364" s="1" t="s">
        <v>251</v>
      </c>
      <c r="D364" s="1" t="s">
        <v>830</v>
      </c>
      <c r="E364" s="2">
        <v>43800</v>
      </c>
      <c r="F364" s="2">
        <v>44075</v>
      </c>
      <c r="G364" s="1" t="s">
        <v>655</v>
      </c>
      <c r="H364" s="1" t="s">
        <v>193</v>
      </c>
    </row>
    <row r="365" spans="1:8" x14ac:dyDescent="0.3">
      <c r="A365" s="1" t="s">
        <v>143</v>
      </c>
      <c r="B365" s="1" t="s">
        <v>209</v>
      </c>
      <c r="C365" s="1" t="s">
        <v>253</v>
      </c>
      <c r="D365" s="1" t="s">
        <v>832</v>
      </c>
      <c r="E365" s="3">
        <v>43709</v>
      </c>
      <c r="F365" s="3">
        <v>43709</v>
      </c>
      <c r="G365" s="1" t="s">
        <v>655</v>
      </c>
      <c r="H365" s="1" t="s">
        <v>757</v>
      </c>
    </row>
    <row r="366" spans="1:8" x14ac:dyDescent="0.3">
      <c r="A366" s="1" t="s">
        <v>143</v>
      </c>
      <c r="B366" s="1" t="s">
        <v>209</v>
      </c>
      <c r="C366" s="1" t="s">
        <v>253</v>
      </c>
      <c r="D366" s="1" t="s">
        <v>832</v>
      </c>
      <c r="E366" s="2">
        <v>43800</v>
      </c>
      <c r="F366" s="2">
        <v>44075</v>
      </c>
      <c r="G366" s="1" t="s">
        <v>655</v>
      </c>
      <c r="H366" s="1" t="s">
        <v>193</v>
      </c>
    </row>
    <row r="367" spans="1:8" x14ac:dyDescent="0.3">
      <c r="A367" s="1" t="s">
        <v>143</v>
      </c>
      <c r="B367" s="1" t="s">
        <v>209</v>
      </c>
      <c r="C367" s="1" t="s">
        <v>253</v>
      </c>
      <c r="D367" s="1" t="s">
        <v>834</v>
      </c>
      <c r="E367" s="2">
        <v>43709</v>
      </c>
      <c r="F367" s="2">
        <v>44075</v>
      </c>
      <c r="G367" s="1" t="s">
        <v>222</v>
      </c>
      <c r="H367" s="1" t="s">
        <v>763</v>
      </c>
    </row>
    <row r="368" spans="1:8" x14ac:dyDescent="0.3">
      <c r="A368" s="1" t="s">
        <v>143</v>
      </c>
      <c r="B368" s="1" t="s">
        <v>209</v>
      </c>
      <c r="C368" s="1" t="s">
        <v>785</v>
      </c>
      <c r="D368" s="1" t="s">
        <v>479</v>
      </c>
      <c r="E368" s="2">
        <v>43678</v>
      </c>
      <c r="F368" s="2">
        <v>44348</v>
      </c>
      <c r="G368" s="1" t="s">
        <v>580</v>
      </c>
      <c r="H368" s="1" t="s">
        <v>739</v>
      </c>
    </row>
    <row r="369" spans="1:8" x14ac:dyDescent="0.3">
      <c r="A369" s="1" t="s">
        <v>143</v>
      </c>
      <c r="B369" s="1" t="s">
        <v>209</v>
      </c>
      <c r="C369" s="1" t="s">
        <v>785</v>
      </c>
      <c r="D369" s="1" t="s">
        <v>481</v>
      </c>
      <c r="E369" s="2">
        <v>43709</v>
      </c>
      <c r="F369" s="2">
        <v>44166</v>
      </c>
      <c r="G369" s="1" t="s">
        <v>596</v>
      </c>
      <c r="H369" s="1" t="s">
        <v>893</v>
      </c>
    </row>
    <row r="370" spans="1:8" x14ac:dyDescent="0.3">
      <c r="A370" s="1" t="s">
        <v>143</v>
      </c>
      <c r="B370" s="1" t="s">
        <v>209</v>
      </c>
      <c r="C370" s="1" t="s">
        <v>785</v>
      </c>
      <c r="D370" s="1" t="s">
        <v>301</v>
      </c>
      <c r="E370" s="2">
        <v>43709</v>
      </c>
      <c r="F370" s="2">
        <v>44075</v>
      </c>
      <c r="G370" s="1" t="s">
        <v>654</v>
      </c>
      <c r="H370" s="1" t="s">
        <v>731</v>
      </c>
    </row>
    <row r="371" spans="1:8" x14ac:dyDescent="0.3">
      <c r="A371" s="1" t="s">
        <v>143</v>
      </c>
      <c r="B371" s="1" t="s">
        <v>209</v>
      </c>
      <c r="C371" s="1" t="s">
        <v>255</v>
      </c>
      <c r="D371" s="1" t="s">
        <v>836</v>
      </c>
      <c r="E371" s="2">
        <v>43709</v>
      </c>
      <c r="F371" s="2">
        <v>43709</v>
      </c>
      <c r="G371" s="1" t="s">
        <v>764</v>
      </c>
      <c r="H371" s="1" t="s">
        <v>731</v>
      </c>
    </row>
    <row r="372" spans="1:8" x14ac:dyDescent="0.3">
      <c r="A372" s="1" t="s">
        <v>143</v>
      </c>
      <c r="B372" s="1" t="s">
        <v>209</v>
      </c>
      <c r="C372" s="1" t="s">
        <v>255</v>
      </c>
      <c r="D372" s="1" t="s">
        <v>836</v>
      </c>
      <c r="E372" s="2">
        <v>43800</v>
      </c>
      <c r="F372" s="2">
        <v>44075</v>
      </c>
      <c r="G372" s="1" t="s">
        <v>764</v>
      </c>
      <c r="H372" s="1" t="s">
        <v>730</v>
      </c>
    </row>
    <row r="373" spans="1:8" x14ac:dyDescent="0.3">
      <c r="A373" s="1" t="s">
        <v>143</v>
      </c>
      <c r="B373" s="1" t="s">
        <v>209</v>
      </c>
      <c r="C373" s="1" t="s">
        <v>255</v>
      </c>
      <c r="D373" s="1" t="s">
        <v>483</v>
      </c>
      <c r="E373" s="2">
        <v>43678</v>
      </c>
      <c r="F373" s="2">
        <v>44713</v>
      </c>
      <c r="G373" s="1" t="s">
        <v>229</v>
      </c>
      <c r="H373" s="1" t="s">
        <v>739</v>
      </c>
    </row>
    <row r="374" spans="1:8" x14ac:dyDescent="0.3">
      <c r="A374" s="1" t="s">
        <v>143</v>
      </c>
      <c r="B374" s="1" t="s">
        <v>209</v>
      </c>
      <c r="C374" s="1" t="s">
        <v>257</v>
      </c>
      <c r="D374" s="1" t="s">
        <v>485</v>
      </c>
      <c r="E374" s="2">
        <v>43678</v>
      </c>
      <c r="F374" s="2">
        <v>44166</v>
      </c>
      <c r="G374" s="1" t="s">
        <v>900</v>
      </c>
      <c r="H374" s="1" t="s">
        <v>893</v>
      </c>
    </row>
    <row r="375" spans="1:8" x14ac:dyDescent="0.3">
      <c r="A375" s="1" t="s">
        <v>143</v>
      </c>
      <c r="B375" s="1" t="s">
        <v>209</v>
      </c>
      <c r="C375" s="1" t="s">
        <v>259</v>
      </c>
      <c r="D375" s="1" t="s">
        <v>487</v>
      </c>
      <c r="E375" s="2">
        <v>43678</v>
      </c>
      <c r="F375" s="2">
        <v>44166</v>
      </c>
      <c r="G375" s="1" t="s">
        <v>901</v>
      </c>
      <c r="H375" s="1" t="s">
        <v>893</v>
      </c>
    </row>
    <row r="376" spans="1:8" x14ac:dyDescent="0.3">
      <c r="A376" s="1" t="s">
        <v>143</v>
      </c>
      <c r="B376" s="1" t="s">
        <v>209</v>
      </c>
      <c r="C376" s="1" t="s">
        <v>261</v>
      </c>
      <c r="D376" s="1" t="s">
        <v>201</v>
      </c>
      <c r="E376" s="2">
        <v>43678</v>
      </c>
      <c r="F376" s="2">
        <v>43770</v>
      </c>
      <c r="G376" s="1" t="s">
        <v>379</v>
      </c>
      <c r="H376" s="1" t="s">
        <v>739</v>
      </c>
    </row>
    <row r="377" spans="1:8" x14ac:dyDescent="0.3">
      <c r="A377" s="1" t="s">
        <v>143</v>
      </c>
      <c r="B377" s="1" t="s">
        <v>209</v>
      </c>
      <c r="C377" s="1" t="s">
        <v>263</v>
      </c>
      <c r="D377" s="1" t="s">
        <v>304</v>
      </c>
      <c r="E377" s="2">
        <v>43709</v>
      </c>
      <c r="F377" s="2">
        <v>44075</v>
      </c>
      <c r="G377" s="1" t="s">
        <v>630</v>
      </c>
      <c r="H377" s="1" t="s">
        <v>731</v>
      </c>
    </row>
    <row r="378" spans="1:8" x14ac:dyDescent="0.3">
      <c r="A378" s="1" t="s">
        <v>143</v>
      </c>
      <c r="B378" s="1" t="s">
        <v>209</v>
      </c>
      <c r="C378" s="1" t="s">
        <v>266</v>
      </c>
      <c r="D378" s="1" t="s">
        <v>306</v>
      </c>
      <c r="E378" s="2">
        <v>43709</v>
      </c>
      <c r="F378" s="2">
        <v>44075</v>
      </c>
      <c r="G378" s="1" t="s">
        <v>654</v>
      </c>
      <c r="H378" s="1" t="s">
        <v>731</v>
      </c>
    </row>
    <row r="379" spans="1:8" x14ac:dyDescent="0.3">
      <c r="A379" s="1" t="s">
        <v>143</v>
      </c>
      <c r="B379" s="1" t="s">
        <v>209</v>
      </c>
      <c r="C379" s="1" t="s">
        <v>268</v>
      </c>
      <c r="D379" s="1" t="s">
        <v>308</v>
      </c>
      <c r="E379" s="2">
        <v>43709</v>
      </c>
      <c r="F379" s="2">
        <v>44075</v>
      </c>
      <c r="G379" s="1" t="s">
        <v>382</v>
      </c>
      <c r="H379" s="1" t="s">
        <v>820</v>
      </c>
    </row>
    <row r="380" spans="1:8" x14ac:dyDescent="0.3">
      <c r="A380" s="1" t="s">
        <v>143</v>
      </c>
      <c r="B380" s="1" t="s">
        <v>209</v>
      </c>
      <c r="C380" s="1" t="s">
        <v>270</v>
      </c>
      <c r="D380" s="1" t="s">
        <v>838</v>
      </c>
      <c r="E380" s="2">
        <v>43709</v>
      </c>
      <c r="F380" s="2">
        <v>44075</v>
      </c>
      <c r="G380" s="1" t="s">
        <v>222</v>
      </c>
      <c r="H380" s="1" t="s">
        <v>763</v>
      </c>
    </row>
    <row r="381" spans="1:8" x14ac:dyDescent="0.3">
      <c r="A381" s="1" t="s">
        <v>143</v>
      </c>
      <c r="B381" s="1" t="s">
        <v>209</v>
      </c>
      <c r="C381" s="1" t="s">
        <v>272</v>
      </c>
      <c r="D381" s="1" t="s">
        <v>840</v>
      </c>
      <c r="E381" s="2">
        <v>43709</v>
      </c>
      <c r="F381" s="2">
        <v>43709</v>
      </c>
      <c r="G381" s="1" t="s">
        <v>764</v>
      </c>
      <c r="H381" s="1" t="s">
        <v>731</v>
      </c>
    </row>
    <row r="382" spans="1:8" x14ac:dyDescent="0.3">
      <c r="A382" s="1" t="s">
        <v>143</v>
      </c>
      <c r="B382" s="1" t="s">
        <v>209</v>
      </c>
      <c r="C382" s="1" t="s">
        <v>274</v>
      </c>
      <c r="D382" s="1" t="s">
        <v>840</v>
      </c>
      <c r="E382" s="2">
        <v>43800</v>
      </c>
      <c r="F382" s="2">
        <v>44075</v>
      </c>
      <c r="G382" s="1" t="s">
        <v>764</v>
      </c>
      <c r="H382" s="1" t="s">
        <v>730</v>
      </c>
    </row>
    <row r="383" spans="1:8" x14ac:dyDescent="0.3">
      <c r="A383" s="1" t="s">
        <v>143</v>
      </c>
      <c r="B383" s="1" t="s">
        <v>209</v>
      </c>
      <c r="C383" s="1" t="s">
        <v>276</v>
      </c>
      <c r="D383" s="1" t="s">
        <v>489</v>
      </c>
      <c r="E383" s="2">
        <v>43678</v>
      </c>
      <c r="F383" s="2">
        <v>44044</v>
      </c>
      <c r="G383" s="1" t="s">
        <v>648</v>
      </c>
      <c r="H383" s="1" t="s">
        <v>902</v>
      </c>
    </row>
    <row r="384" spans="1:8" x14ac:dyDescent="0.3">
      <c r="A384" s="1" t="s">
        <v>143</v>
      </c>
      <c r="B384" s="1" t="s">
        <v>209</v>
      </c>
      <c r="C384" s="1" t="s">
        <v>278</v>
      </c>
      <c r="D384" s="1" t="s">
        <v>489</v>
      </c>
      <c r="E384" s="3">
        <v>44075</v>
      </c>
      <c r="F384" s="3">
        <v>44348</v>
      </c>
      <c r="G384" s="1" t="s">
        <v>390</v>
      </c>
      <c r="H384" s="1" t="s">
        <v>902</v>
      </c>
    </row>
    <row r="385" spans="1:8" x14ac:dyDescent="0.3">
      <c r="A385" s="1" t="s">
        <v>143</v>
      </c>
      <c r="B385" s="1" t="s">
        <v>209</v>
      </c>
      <c r="C385" s="1" t="s">
        <v>280</v>
      </c>
      <c r="D385" s="1" t="s">
        <v>489</v>
      </c>
      <c r="E385" s="2">
        <v>44440</v>
      </c>
      <c r="F385" s="2">
        <v>45444</v>
      </c>
      <c r="G385" s="1" t="s">
        <v>190</v>
      </c>
      <c r="H385" s="1" t="s">
        <v>902</v>
      </c>
    </row>
    <row r="386" spans="1:8" x14ac:dyDescent="0.3">
      <c r="A386" s="1" t="s">
        <v>143</v>
      </c>
      <c r="B386" s="1" t="s">
        <v>209</v>
      </c>
      <c r="C386" s="1" t="s">
        <v>282</v>
      </c>
      <c r="D386" s="1" t="s">
        <v>310</v>
      </c>
      <c r="E386" s="2">
        <v>43709</v>
      </c>
      <c r="F386" s="2">
        <v>44075</v>
      </c>
      <c r="G386" s="1" t="s">
        <v>382</v>
      </c>
      <c r="H386" s="1" t="s">
        <v>820</v>
      </c>
    </row>
    <row r="387" spans="1:8" x14ac:dyDescent="0.3">
      <c r="A387" s="1" t="s">
        <v>143</v>
      </c>
      <c r="B387" s="1" t="s">
        <v>209</v>
      </c>
      <c r="C387" s="1" t="s">
        <v>790</v>
      </c>
      <c r="D387" s="1" t="s">
        <v>491</v>
      </c>
      <c r="E387" s="2">
        <v>43709</v>
      </c>
      <c r="F387" s="2">
        <v>44166</v>
      </c>
      <c r="G387" s="1" t="s">
        <v>903</v>
      </c>
      <c r="H387" s="1" t="s">
        <v>893</v>
      </c>
    </row>
    <row r="388" spans="1:8" x14ac:dyDescent="0.3">
      <c r="A388" s="1" t="s">
        <v>143</v>
      </c>
      <c r="B388" s="1" t="s">
        <v>209</v>
      </c>
      <c r="C388" s="1" t="s">
        <v>790</v>
      </c>
      <c r="D388" s="1" t="s">
        <v>312</v>
      </c>
      <c r="E388" s="3">
        <v>43800</v>
      </c>
      <c r="F388" s="2">
        <v>43800</v>
      </c>
      <c r="G388" s="1" t="s">
        <v>841</v>
      </c>
      <c r="H388" s="1" t="s">
        <v>517</v>
      </c>
    </row>
    <row r="389" spans="1:8" x14ac:dyDescent="0.3">
      <c r="A389" s="1" t="s">
        <v>143</v>
      </c>
      <c r="B389" s="1" t="s">
        <v>209</v>
      </c>
      <c r="C389" s="1" t="s">
        <v>284</v>
      </c>
      <c r="D389" s="1" t="s">
        <v>312</v>
      </c>
      <c r="E389" s="2">
        <v>44166</v>
      </c>
      <c r="F389" s="2">
        <v>44166</v>
      </c>
      <c r="G389" s="1" t="s">
        <v>639</v>
      </c>
      <c r="H389" s="1" t="s">
        <v>517</v>
      </c>
    </row>
    <row r="390" spans="1:8" x14ac:dyDescent="0.3">
      <c r="A390" s="1" t="s">
        <v>143</v>
      </c>
      <c r="B390" s="1" t="s">
        <v>209</v>
      </c>
      <c r="C390" s="1" t="s">
        <v>792</v>
      </c>
      <c r="D390" s="1" t="s">
        <v>312</v>
      </c>
      <c r="E390" s="2">
        <v>44531</v>
      </c>
      <c r="F390" s="2">
        <v>44531</v>
      </c>
      <c r="G390" s="1" t="s">
        <v>644</v>
      </c>
      <c r="H390" s="1" t="s">
        <v>517</v>
      </c>
    </row>
    <row r="391" spans="1:8" x14ac:dyDescent="0.3">
      <c r="A391" s="1" t="s">
        <v>143</v>
      </c>
      <c r="B391" s="1" t="s">
        <v>209</v>
      </c>
      <c r="C391" s="1" t="s">
        <v>792</v>
      </c>
      <c r="D391" s="1" t="s">
        <v>312</v>
      </c>
      <c r="E391" s="2">
        <v>44896</v>
      </c>
      <c r="F391" s="2">
        <v>44896</v>
      </c>
      <c r="G391" s="1" t="s">
        <v>178</v>
      </c>
      <c r="H391" s="1" t="s">
        <v>517</v>
      </c>
    </row>
    <row r="392" spans="1:8" x14ac:dyDescent="0.3">
      <c r="A392" s="1" t="s">
        <v>143</v>
      </c>
      <c r="B392" s="1" t="s">
        <v>209</v>
      </c>
      <c r="C392" s="1" t="s">
        <v>792</v>
      </c>
      <c r="D392" s="1" t="s">
        <v>312</v>
      </c>
      <c r="E392" s="2">
        <v>45261</v>
      </c>
      <c r="F392" s="2">
        <v>45261</v>
      </c>
      <c r="G392" s="1" t="s">
        <v>597</v>
      </c>
      <c r="H392" s="1" t="s">
        <v>517</v>
      </c>
    </row>
    <row r="393" spans="1:8" x14ac:dyDescent="0.3">
      <c r="A393" s="1" t="s">
        <v>143</v>
      </c>
      <c r="B393" s="1" t="s">
        <v>209</v>
      </c>
      <c r="C393" s="1" t="s">
        <v>795</v>
      </c>
      <c r="D393" s="1" t="s">
        <v>312</v>
      </c>
      <c r="E393" s="2">
        <v>45627</v>
      </c>
      <c r="F393" s="2">
        <v>46357</v>
      </c>
      <c r="G393" s="1" t="s">
        <v>381</v>
      </c>
      <c r="H393" s="1" t="s">
        <v>517</v>
      </c>
    </row>
    <row r="394" spans="1:8" x14ac:dyDescent="0.3">
      <c r="A394" s="1" t="s">
        <v>143</v>
      </c>
      <c r="B394" s="1" t="s">
        <v>209</v>
      </c>
      <c r="C394" s="1" t="s">
        <v>795</v>
      </c>
      <c r="D394" s="1" t="s">
        <v>312</v>
      </c>
      <c r="E394" s="2">
        <v>46722</v>
      </c>
      <c r="F394" s="2">
        <v>47453</v>
      </c>
      <c r="G394" s="1" t="s">
        <v>645</v>
      </c>
      <c r="H394" s="1" t="s">
        <v>517</v>
      </c>
    </row>
    <row r="395" spans="1:8" x14ac:dyDescent="0.3">
      <c r="A395" s="1" t="s">
        <v>143</v>
      </c>
      <c r="B395" s="1" t="s">
        <v>209</v>
      </c>
      <c r="C395" s="1" t="s">
        <v>286</v>
      </c>
      <c r="D395" s="1" t="s">
        <v>314</v>
      </c>
      <c r="E395" s="2">
        <v>43709</v>
      </c>
      <c r="F395" s="2">
        <v>43709</v>
      </c>
      <c r="G395" s="1" t="s">
        <v>842</v>
      </c>
      <c r="H395" s="1" t="s">
        <v>763</v>
      </c>
    </row>
    <row r="396" spans="1:8" x14ac:dyDescent="0.3">
      <c r="A396" s="1" t="s">
        <v>143</v>
      </c>
      <c r="B396" s="1" t="s">
        <v>209</v>
      </c>
      <c r="C396" s="1" t="s">
        <v>799</v>
      </c>
      <c r="D396" s="1" t="s">
        <v>314</v>
      </c>
      <c r="E396" s="2">
        <v>43800</v>
      </c>
      <c r="F396" s="2">
        <v>43983</v>
      </c>
      <c r="G396" s="1" t="s">
        <v>843</v>
      </c>
      <c r="H396" s="1" t="s">
        <v>763</v>
      </c>
    </row>
    <row r="397" spans="1:8" x14ac:dyDescent="0.3">
      <c r="A397" s="1" t="s">
        <v>143</v>
      </c>
      <c r="B397" s="1" t="s">
        <v>209</v>
      </c>
      <c r="C397" s="1" t="s">
        <v>799</v>
      </c>
      <c r="D397" s="1" t="s">
        <v>314</v>
      </c>
      <c r="E397" s="2">
        <v>44075</v>
      </c>
      <c r="F397" s="2">
        <v>44075</v>
      </c>
      <c r="G397" s="1" t="s">
        <v>180</v>
      </c>
      <c r="H397" s="1" t="s">
        <v>763</v>
      </c>
    </row>
    <row r="398" spans="1:8" x14ac:dyDescent="0.3">
      <c r="A398" s="1" t="s">
        <v>143</v>
      </c>
      <c r="B398" s="1" t="s">
        <v>209</v>
      </c>
      <c r="C398" s="1" t="s">
        <v>802</v>
      </c>
      <c r="D398" s="1" t="s">
        <v>493</v>
      </c>
      <c r="E398" s="2">
        <v>43709</v>
      </c>
      <c r="F398" s="2">
        <v>44166</v>
      </c>
      <c r="G398" s="1" t="s">
        <v>904</v>
      </c>
      <c r="H398" s="1" t="s">
        <v>874</v>
      </c>
    </row>
    <row r="399" spans="1:8" x14ac:dyDescent="0.3">
      <c r="A399" s="1" t="s">
        <v>143</v>
      </c>
      <c r="B399" s="1" t="s">
        <v>209</v>
      </c>
      <c r="C399" s="1" t="s">
        <v>802</v>
      </c>
      <c r="D399" s="1" t="s">
        <v>204</v>
      </c>
      <c r="E399" s="2">
        <v>43678</v>
      </c>
      <c r="F399" s="2">
        <v>43770</v>
      </c>
      <c r="G399" s="1" t="s">
        <v>646</v>
      </c>
      <c r="H399" s="1" t="s">
        <v>739</v>
      </c>
    </row>
    <row r="400" spans="1:8" x14ac:dyDescent="0.3">
      <c r="A400" s="1" t="s">
        <v>143</v>
      </c>
      <c r="B400" s="1" t="s">
        <v>209</v>
      </c>
      <c r="C400" s="1" t="s">
        <v>804</v>
      </c>
      <c r="D400" s="1" t="s">
        <v>206</v>
      </c>
      <c r="E400" s="2">
        <v>43678</v>
      </c>
      <c r="F400" s="2">
        <v>43770</v>
      </c>
      <c r="G400" s="1" t="s">
        <v>646</v>
      </c>
      <c r="H400" s="1" t="s">
        <v>739</v>
      </c>
    </row>
    <row r="401" spans="1:8" x14ac:dyDescent="0.3">
      <c r="A401" s="1" t="s">
        <v>143</v>
      </c>
      <c r="B401" s="1" t="s">
        <v>209</v>
      </c>
      <c r="C401" s="1" t="s">
        <v>804</v>
      </c>
      <c r="D401" s="1" t="s">
        <v>761</v>
      </c>
      <c r="E401" s="2">
        <v>43678</v>
      </c>
      <c r="F401" s="2">
        <v>43770</v>
      </c>
      <c r="G401" s="1" t="s">
        <v>575</v>
      </c>
      <c r="H401" s="1" t="s">
        <v>739</v>
      </c>
    </row>
    <row r="402" spans="1:8" x14ac:dyDescent="0.3">
      <c r="A402" s="1" t="s">
        <v>143</v>
      </c>
      <c r="B402" s="1" t="s">
        <v>209</v>
      </c>
      <c r="C402" s="1" t="s">
        <v>806</v>
      </c>
      <c r="D402" s="1" t="s">
        <v>208</v>
      </c>
      <c r="E402" s="2">
        <v>43678</v>
      </c>
      <c r="F402" s="2">
        <v>43770</v>
      </c>
      <c r="G402" s="1" t="s">
        <v>575</v>
      </c>
      <c r="H402" s="1" t="s">
        <v>739</v>
      </c>
    </row>
    <row r="403" spans="1:8" x14ac:dyDescent="0.3">
      <c r="A403" s="1" t="s">
        <v>143</v>
      </c>
      <c r="B403" s="1" t="s">
        <v>209</v>
      </c>
      <c r="C403" s="1" t="s">
        <v>808</v>
      </c>
      <c r="D403" s="1" t="s">
        <v>762</v>
      </c>
      <c r="E403" s="2">
        <v>43678</v>
      </c>
      <c r="F403" s="2">
        <v>43770</v>
      </c>
      <c r="G403" s="1" t="s">
        <v>575</v>
      </c>
      <c r="H403" s="1" t="s">
        <v>739</v>
      </c>
    </row>
    <row r="404" spans="1:8" x14ac:dyDescent="0.3">
      <c r="A404" s="1" t="s">
        <v>143</v>
      </c>
      <c r="B404" s="1" t="s">
        <v>209</v>
      </c>
      <c r="C404" s="1" t="s">
        <v>288</v>
      </c>
      <c r="D404" s="1" t="s">
        <v>316</v>
      </c>
      <c r="E404" s="2">
        <v>43709</v>
      </c>
      <c r="F404" s="2">
        <v>43800</v>
      </c>
      <c r="G404" s="1" t="s">
        <v>844</v>
      </c>
      <c r="H404" s="1" t="s">
        <v>763</v>
      </c>
    </row>
    <row r="405" spans="1:8" x14ac:dyDescent="0.3">
      <c r="A405" s="1" t="s">
        <v>143</v>
      </c>
      <c r="B405" s="1" t="s">
        <v>209</v>
      </c>
      <c r="C405" s="1" t="s">
        <v>811</v>
      </c>
      <c r="D405" s="1" t="s">
        <v>318</v>
      </c>
      <c r="E405" s="2">
        <v>43709</v>
      </c>
      <c r="F405" s="2">
        <v>43800</v>
      </c>
      <c r="G405" s="1" t="s">
        <v>844</v>
      </c>
      <c r="H405" s="1" t="s">
        <v>763</v>
      </c>
    </row>
    <row r="406" spans="1:8" x14ac:dyDescent="0.3">
      <c r="A406" s="1" t="s">
        <v>143</v>
      </c>
      <c r="B406" s="1" t="s">
        <v>209</v>
      </c>
      <c r="C406" s="1" t="s">
        <v>813</v>
      </c>
      <c r="D406" s="1" t="s">
        <v>495</v>
      </c>
      <c r="E406" s="3">
        <v>43678</v>
      </c>
      <c r="F406" s="2">
        <v>44348</v>
      </c>
      <c r="G406" s="1" t="s">
        <v>389</v>
      </c>
      <c r="H406" s="1" t="s">
        <v>885</v>
      </c>
    </row>
    <row r="407" spans="1:8" x14ac:dyDescent="0.3">
      <c r="A407" s="1" t="s">
        <v>143</v>
      </c>
      <c r="B407" s="1" t="s">
        <v>209</v>
      </c>
      <c r="C407" s="1" t="s">
        <v>290</v>
      </c>
      <c r="D407" s="1" t="s">
        <v>497</v>
      </c>
      <c r="E407" s="2">
        <v>43709</v>
      </c>
      <c r="F407" s="2">
        <v>44166</v>
      </c>
      <c r="G407" s="1" t="s">
        <v>634</v>
      </c>
      <c r="H407" s="1" t="s">
        <v>874</v>
      </c>
    </row>
    <row r="408" spans="1:8" x14ac:dyDescent="0.3">
      <c r="A408" s="1" t="s">
        <v>143</v>
      </c>
      <c r="B408" s="1" t="s">
        <v>209</v>
      </c>
      <c r="C408" s="1" t="s">
        <v>290</v>
      </c>
      <c r="D408" s="1" t="s">
        <v>320</v>
      </c>
      <c r="E408" s="2">
        <v>43709</v>
      </c>
      <c r="F408" s="2">
        <v>44075</v>
      </c>
      <c r="G408" s="1" t="s">
        <v>538</v>
      </c>
      <c r="H408" s="1" t="s">
        <v>845</v>
      </c>
    </row>
    <row r="409" spans="1:8" x14ac:dyDescent="0.3">
      <c r="A409" s="1" t="s">
        <v>143</v>
      </c>
      <c r="B409" s="1" t="s">
        <v>209</v>
      </c>
      <c r="C409" s="1" t="s">
        <v>292</v>
      </c>
      <c r="D409" s="1" t="s">
        <v>322</v>
      </c>
      <c r="E409" s="2">
        <v>43709</v>
      </c>
      <c r="F409" s="2">
        <v>44075</v>
      </c>
      <c r="G409" s="1" t="s">
        <v>538</v>
      </c>
      <c r="H409" s="1" t="s">
        <v>845</v>
      </c>
    </row>
    <row r="410" spans="1:8" x14ac:dyDescent="0.3">
      <c r="A410" s="1" t="s">
        <v>143</v>
      </c>
      <c r="B410" s="1" t="s">
        <v>209</v>
      </c>
      <c r="C410" s="1" t="s">
        <v>292</v>
      </c>
      <c r="D410" s="1" t="s">
        <v>324</v>
      </c>
      <c r="E410" s="2">
        <v>43709</v>
      </c>
      <c r="F410" s="2">
        <v>44075</v>
      </c>
      <c r="G410" s="1" t="s">
        <v>538</v>
      </c>
      <c r="H410" s="1" t="s">
        <v>845</v>
      </c>
    </row>
    <row r="411" spans="1:8" x14ac:dyDescent="0.3">
      <c r="A411" s="1" t="s">
        <v>143</v>
      </c>
      <c r="B411" s="1" t="s">
        <v>209</v>
      </c>
      <c r="C411" s="1" t="s">
        <v>294</v>
      </c>
      <c r="D411" s="1" t="s">
        <v>326</v>
      </c>
      <c r="E411" s="2">
        <v>43709</v>
      </c>
      <c r="F411" s="2">
        <v>44075</v>
      </c>
      <c r="G411" s="1" t="s">
        <v>742</v>
      </c>
      <c r="H411" s="1" t="s">
        <v>763</v>
      </c>
    </row>
    <row r="412" spans="1:8" x14ac:dyDescent="0.3">
      <c r="A412" s="1" t="s">
        <v>143</v>
      </c>
      <c r="B412" s="1" t="s">
        <v>209</v>
      </c>
      <c r="C412" s="1" t="s">
        <v>294</v>
      </c>
      <c r="D412" s="1" t="s">
        <v>328</v>
      </c>
      <c r="E412" s="3">
        <v>43709</v>
      </c>
      <c r="F412" s="2">
        <v>44075</v>
      </c>
      <c r="G412" s="1" t="s">
        <v>742</v>
      </c>
      <c r="H412" s="1" t="s">
        <v>763</v>
      </c>
    </row>
    <row r="413" spans="1:8" x14ac:dyDescent="0.3">
      <c r="A413" s="1" t="s">
        <v>143</v>
      </c>
      <c r="B413" s="1" t="s">
        <v>209</v>
      </c>
      <c r="C413" s="1" t="s">
        <v>296</v>
      </c>
      <c r="D413" s="1" t="s">
        <v>921</v>
      </c>
      <c r="E413" s="2">
        <v>43617</v>
      </c>
      <c r="F413" s="2">
        <v>43709</v>
      </c>
      <c r="G413" s="1" t="s">
        <v>919</v>
      </c>
      <c r="H413" s="1" t="s">
        <v>731</v>
      </c>
    </row>
    <row r="414" spans="1:8" x14ac:dyDescent="0.3">
      <c r="A414" s="1" t="s">
        <v>143</v>
      </c>
      <c r="B414" s="1" t="s">
        <v>209</v>
      </c>
      <c r="C414" s="1" t="s">
        <v>818</v>
      </c>
      <c r="D414" s="1" t="s">
        <v>921</v>
      </c>
      <c r="E414" s="2">
        <v>43800</v>
      </c>
      <c r="F414" s="2">
        <v>43800</v>
      </c>
      <c r="G414" s="1" t="s">
        <v>922</v>
      </c>
      <c r="H414" s="1" t="s">
        <v>731</v>
      </c>
    </row>
    <row r="415" spans="1:8" x14ac:dyDescent="0.3">
      <c r="A415" s="1" t="s">
        <v>143</v>
      </c>
      <c r="B415" s="1" t="s">
        <v>209</v>
      </c>
      <c r="C415" s="1" t="s">
        <v>821</v>
      </c>
      <c r="D415" s="1" t="s">
        <v>921</v>
      </c>
      <c r="E415" s="2">
        <v>43891</v>
      </c>
      <c r="F415" s="2">
        <v>43891</v>
      </c>
      <c r="G415" s="1" t="s">
        <v>923</v>
      </c>
      <c r="H415" s="1" t="s">
        <v>731</v>
      </c>
    </row>
    <row r="416" spans="1:8" x14ac:dyDescent="0.3">
      <c r="A416" s="1" t="s">
        <v>143</v>
      </c>
      <c r="B416" s="1" t="s">
        <v>209</v>
      </c>
      <c r="C416" s="1" t="s">
        <v>823</v>
      </c>
      <c r="D416" s="1" t="s">
        <v>921</v>
      </c>
      <c r="E416" s="2">
        <v>43983</v>
      </c>
      <c r="F416" s="2">
        <v>44075</v>
      </c>
      <c r="G416" s="1" t="s">
        <v>924</v>
      </c>
      <c r="H416" s="1" t="s">
        <v>517</v>
      </c>
    </row>
    <row r="417" spans="1:8" x14ac:dyDescent="0.3">
      <c r="A417" s="1" t="s">
        <v>143</v>
      </c>
      <c r="B417" s="1" t="s">
        <v>209</v>
      </c>
      <c r="C417" s="1" t="s">
        <v>298</v>
      </c>
      <c r="D417" s="1" t="s">
        <v>921</v>
      </c>
      <c r="E417" s="2">
        <v>44166</v>
      </c>
      <c r="F417" s="2">
        <v>44256</v>
      </c>
      <c r="G417" s="1" t="s">
        <v>925</v>
      </c>
      <c r="H417" s="1" t="s">
        <v>517</v>
      </c>
    </row>
    <row r="418" spans="1:8" x14ac:dyDescent="0.3">
      <c r="A418" s="1" t="s">
        <v>143</v>
      </c>
      <c r="B418" s="1" t="s">
        <v>209</v>
      </c>
      <c r="C418" s="1" t="s">
        <v>825</v>
      </c>
      <c r="D418" s="1" t="s">
        <v>921</v>
      </c>
      <c r="E418" s="2">
        <v>44348</v>
      </c>
      <c r="F418" s="2">
        <v>44805</v>
      </c>
      <c r="G418" s="1" t="s">
        <v>926</v>
      </c>
      <c r="H418" s="1" t="s">
        <v>193</v>
      </c>
    </row>
    <row r="419" spans="1:8" x14ac:dyDescent="0.3">
      <c r="A419" s="1" t="s">
        <v>143</v>
      </c>
      <c r="B419" s="1" t="s">
        <v>209</v>
      </c>
      <c r="C419" s="1" t="s">
        <v>827</v>
      </c>
      <c r="D419" s="1" t="s">
        <v>921</v>
      </c>
      <c r="E419" s="2">
        <v>44896</v>
      </c>
      <c r="F419" s="2">
        <v>45352</v>
      </c>
      <c r="G419" s="1" t="s">
        <v>927</v>
      </c>
      <c r="H419" s="1" t="s">
        <v>737</v>
      </c>
    </row>
    <row r="420" spans="1:8" x14ac:dyDescent="0.3">
      <c r="A420" s="1" t="s">
        <v>143</v>
      </c>
      <c r="B420" s="1" t="s">
        <v>209</v>
      </c>
      <c r="C420" s="1" t="s">
        <v>827</v>
      </c>
      <c r="D420" s="1" t="s">
        <v>330</v>
      </c>
      <c r="E420" s="2">
        <v>43709</v>
      </c>
      <c r="F420" s="2">
        <v>43709</v>
      </c>
      <c r="G420" s="1" t="s">
        <v>846</v>
      </c>
      <c r="H420" s="1" t="s">
        <v>731</v>
      </c>
    </row>
    <row r="421" spans="1:8" x14ac:dyDescent="0.3">
      <c r="A421" s="1" t="s">
        <v>143</v>
      </c>
      <c r="B421" s="1" t="s">
        <v>209</v>
      </c>
      <c r="C421" s="1" t="s">
        <v>829</v>
      </c>
      <c r="D421" s="1" t="s">
        <v>330</v>
      </c>
      <c r="E421" s="2">
        <v>43800</v>
      </c>
      <c r="F421" s="2">
        <v>43800</v>
      </c>
      <c r="G421" s="1" t="s">
        <v>846</v>
      </c>
      <c r="H421" s="1" t="s">
        <v>193</v>
      </c>
    </row>
    <row r="422" spans="1:8" x14ac:dyDescent="0.3">
      <c r="A422" s="1" t="s">
        <v>143</v>
      </c>
      <c r="B422" s="1" t="s">
        <v>209</v>
      </c>
      <c r="C422" s="1" t="s">
        <v>829</v>
      </c>
      <c r="D422" s="1" t="s">
        <v>330</v>
      </c>
      <c r="E422" s="2">
        <v>43891</v>
      </c>
      <c r="F422" s="2">
        <v>45261</v>
      </c>
      <c r="G422" s="1" t="s">
        <v>846</v>
      </c>
      <c r="H422" s="1" t="s">
        <v>730</v>
      </c>
    </row>
    <row r="423" spans="1:8" x14ac:dyDescent="0.3">
      <c r="A423" s="1" t="s">
        <v>143</v>
      </c>
      <c r="B423" s="1" t="s">
        <v>209</v>
      </c>
      <c r="C423" s="1" t="s">
        <v>831</v>
      </c>
      <c r="D423" s="1" t="s">
        <v>514</v>
      </c>
      <c r="E423" s="2">
        <v>43709</v>
      </c>
      <c r="F423" s="2">
        <v>43709</v>
      </c>
      <c r="G423" s="1" t="s">
        <v>928</v>
      </c>
      <c r="H423" s="1" t="s">
        <v>515</v>
      </c>
    </row>
    <row r="424" spans="1:8" x14ac:dyDescent="0.3">
      <c r="A424" s="1" t="s">
        <v>143</v>
      </c>
      <c r="B424" s="1" t="s">
        <v>209</v>
      </c>
      <c r="C424" s="1" t="s">
        <v>831</v>
      </c>
      <c r="D424" s="1" t="s">
        <v>514</v>
      </c>
      <c r="E424" s="2">
        <v>43800</v>
      </c>
      <c r="F424" s="2">
        <v>43800</v>
      </c>
      <c r="G424" s="1" t="s">
        <v>929</v>
      </c>
      <c r="H424" s="1" t="s">
        <v>515</v>
      </c>
    </row>
    <row r="425" spans="1:8" x14ac:dyDescent="0.3">
      <c r="A425" s="1" t="s">
        <v>143</v>
      </c>
      <c r="B425" s="1" t="s">
        <v>209</v>
      </c>
      <c r="C425" s="1" t="s">
        <v>833</v>
      </c>
      <c r="D425" s="1" t="s">
        <v>514</v>
      </c>
      <c r="E425" s="2">
        <v>43891</v>
      </c>
      <c r="F425" s="2">
        <v>43891</v>
      </c>
      <c r="G425" s="1" t="s">
        <v>930</v>
      </c>
      <c r="H425" s="1" t="s">
        <v>515</v>
      </c>
    </row>
    <row r="426" spans="1:8" x14ac:dyDescent="0.3">
      <c r="A426" s="1" t="s">
        <v>143</v>
      </c>
      <c r="B426" s="1" t="s">
        <v>209</v>
      </c>
      <c r="C426" s="1" t="s">
        <v>300</v>
      </c>
      <c r="D426" s="1" t="s">
        <v>514</v>
      </c>
      <c r="E426" s="2">
        <v>43983</v>
      </c>
      <c r="F426" s="2">
        <v>43983</v>
      </c>
      <c r="G426" s="1" t="s">
        <v>598</v>
      </c>
      <c r="H426" s="1" t="s">
        <v>515</v>
      </c>
    </row>
    <row r="427" spans="1:8" x14ac:dyDescent="0.3">
      <c r="A427" s="1" t="s">
        <v>143</v>
      </c>
      <c r="B427" s="1" t="s">
        <v>209</v>
      </c>
      <c r="C427" s="1" t="s">
        <v>835</v>
      </c>
      <c r="D427" s="1" t="s">
        <v>932</v>
      </c>
      <c r="E427" s="2">
        <v>43678</v>
      </c>
      <c r="F427" s="2">
        <v>43678</v>
      </c>
      <c r="G427" s="1" t="s">
        <v>897</v>
      </c>
      <c r="H427" s="1" t="s">
        <v>933</v>
      </c>
    </row>
    <row r="428" spans="1:8" x14ac:dyDescent="0.3">
      <c r="A428" s="1" t="s">
        <v>143</v>
      </c>
      <c r="B428" s="1" t="s">
        <v>209</v>
      </c>
      <c r="C428" s="1" t="s">
        <v>835</v>
      </c>
      <c r="D428" s="1" t="s">
        <v>932</v>
      </c>
      <c r="E428" s="2">
        <v>43709</v>
      </c>
      <c r="F428" s="2">
        <v>43709</v>
      </c>
      <c r="G428" s="1" t="s">
        <v>381</v>
      </c>
      <c r="H428" s="1" t="s">
        <v>933</v>
      </c>
    </row>
    <row r="429" spans="1:8" x14ac:dyDescent="0.3">
      <c r="A429" s="1" t="s">
        <v>143</v>
      </c>
      <c r="B429" s="1" t="s">
        <v>209</v>
      </c>
      <c r="C429" s="1" t="s">
        <v>303</v>
      </c>
      <c r="D429" s="1" t="s">
        <v>932</v>
      </c>
      <c r="E429" s="2">
        <v>43739</v>
      </c>
      <c r="F429" s="2">
        <v>43739</v>
      </c>
      <c r="G429" s="1" t="s">
        <v>179</v>
      </c>
      <c r="H429" s="1" t="s">
        <v>933</v>
      </c>
    </row>
    <row r="430" spans="1:8" x14ac:dyDescent="0.3">
      <c r="A430" s="1" t="s">
        <v>143</v>
      </c>
      <c r="B430" s="1" t="s">
        <v>209</v>
      </c>
      <c r="C430" s="1" t="s">
        <v>305</v>
      </c>
      <c r="D430" s="1" t="s">
        <v>932</v>
      </c>
      <c r="E430" s="2">
        <v>43770</v>
      </c>
      <c r="F430" s="2">
        <v>43770</v>
      </c>
      <c r="G430" s="1" t="s">
        <v>912</v>
      </c>
      <c r="H430" s="1" t="s">
        <v>933</v>
      </c>
    </row>
    <row r="431" spans="1:8" x14ac:dyDescent="0.3">
      <c r="A431" s="1" t="s">
        <v>143</v>
      </c>
      <c r="B431" s="1" t="s">
        <v>209</v>
      </c>
      <c r="C431" s="1" t="s">
        <v>307</v>
      </c>
      <c r="D431" s="1" t="s">
        <v>932</v>
      </c>
      <c r="E431" s="2">
        <v>43800</v>
      </c>
      <c r="F431" s="2">
        <v>43800</v>
      </c>
      <c r="G431" s="1" t="s">
        <v>934</v>
      </c>
      <c r="H431" s="1" t="s">
        <v>933</v>
      </c>
    </row>
    <row r="432" spans="1:8" x14ac:dyDescent="0.3">
      <c r="A432" s="1" t="s">
        <v>143</v>
      </c>
      <c r="B432" s="1" t="s">
        <v>209</v>
      </c>
      <c r="C432" s="1" t="s">
        <v>837</v>
      </c>
      <c r="D432" s="1" t="s">
        <v>932</v>
      </c>
      <c r="E432" s="2">
        <v>43831</v>
      </c>
      <c r="F432" s="2">
        <v>43831</v>
      </c>
      <c r="G432" s="1" t="s">
        <v>935</v>
      </c>
      <c r="H432" s="1" t="s">
        <v>933</v>
      </c>
    </row>
    <row r="433" spans="1:8" x14ac:dyDescent="0.3">
      <c r="A433" s="1" t="s">
        <v>143</v>
      </c>
      <c r="B433" s="1" t="s">
        <v>209</v>
      </c>
      <c r="C433" s="1" t="s">
        <v>839</v>
      </c>
      <c r="D433" s="1" t="s">
        <v>932</v>
      </c>
      <c r="E433" s="3">
        <v>43862</v>
      </c>
      <c r="F433" s="2">
        <v>43862</v>
      </c>
      <c r="G433" s="1" t="s">
        <v>153</v>
      </c>
      <c r="H433" s="1" t="s">
        <v>933</v>
      </c>
    </row>
    <row r="434" spans="1:8" x14ac:dyDescent="0.3">
      <c r="A434" s="1" t="s">
        <v>143</v>
      </c>
      <c r="B434" s="1" t="s">
        <v>209</v>
      </c>
      <c r="C434" s="1" t="s">
        <v>839</v>
      </c>
      <c r="D434" s="1" t="s">
        <v>937</v>
      </c>
      <c r="E434" s="2">
        <v>43617</v>
      </c>
      <c r="F434" s="2">
        <v>43617</v>
      </c>
      <c r="G434" s="1" t="s">
        <v>639</v>
      </c>
      <c r="H434" s="1" t="s">
        <v>938</v>
      </c>
    </row>
    <row r="435" spans="1:8" x14ac:dyDescent="0.3">
      <c r="A435" s="1" t="s">
        <v>143</v>
      </c>
      <c r="B435" s="1" t="s">
        <v>209</v>
      </c>
      <c r="C435" s="1" t="s">
        <v>309</v>
      </c>
      <c r="D435" s="1" t="s">
        <v>937</v>
      </c>
      <c r="E435" s="2">
        <v>43709</v>
      </c>
      <c r="F435" s="2">
        <v>43709</v>
      </c>
      <c r="G435" s="1" t="s">
        <v>552</v>
      </c>
      <c r="H435" s="1" t="s">
        <v>938</v>
      </c>
    </row>
    <row r="436" spans="1:8" x14ac:dyDescent="0.3">
      <c r="A436" s="1" t="s">
        <v>143</v>
      </c>
      <c r="B436" s="1" t="s">
        <v>209</v>
      </c>
      <c r="C436" s="1" t="s">
        <v>311</v>
      </c>
      <c r="D436" s="1" t="s">
        <v>937</v>
      </c>
      <c r="E436" s="2">
        <v>43800</v>
      </c>
      <c r="F436" s="2">
        <v>43891</v>
      </c>
      <c r="G436" s="1" t="s">
        <v>179</v>
      </c>
      <c r="H436" s="1" t="s">
        <v>938</v>
      </c>
    </row>
    <row r="437" spans="1:8" x14ac:dyDescent="0.3">
      <c r="A437" s="1" t="s">
        <v>143</v>
      </c>
      <c r="B437" s="1" t="s">
        <v>209</v>
      </c>
      <c r="C437" s="1" t="s">
        <v>311</v>
      </c>
      <c r="D437" s="1" t="s">
        <v>937</v>
      </c>
      <c r="E437" s="2">
        <v>43983</v>
      </c>
      <c r="F437" s="2">
        <v>45352</v>
      </c>
      <c r="G437" s="1" t="s">
        <v>643</v>
      </c>
      <c r="H437" s="1" t="s">
        <v>938</v>
      </c>
    </row>
    <row r="438" spans="1:8" x14ac:dyDescent="0.3">
      <c r="A438" s="1" t="s">
        <v>143</v>
      </c>
      <c r="B438" s="1" t="s">
        <v>209</v>
      </c>
      <c r="C438" s="1" t="s">
        <v>311</v>
      </c>
      <c r="D438" s="1" t="s">
        <v>332</v>
      </c>
      <c r="E438" s="2">
        <v>43709</v>
      </c>
      <c r="F438" s="2">
        <v>43800</v>
      </c>
      <c r="G438" s="1" t="s">
        <v>847</v>
      </c>
      <c r="H438" s="1" t="s">
        <v>739</v>
      </c>
    </row>
    <row r="439" spans="1:8" x14ac:dyDescent="0.3">
      <c r="A439" s="1" t="s">
        <v>143</v>
      </c>
      <c r="B439" s="1" t="s">
        <v>209</v>
      </c>
      <c r="C439" s="1" t="s">
        <v>311</v>
      </c>
      <c r="D439" s="1" t="s">
        <v>334</v>
      </c>
      <c r="E439" s="2">
        <v>43709</v>
      </c>
      <c r="F439" s="2">
        <v>43800</v>
      </c>
      <c r="G439" s="1" t="s">
        <v>847</v>
      </c>
      <c r="H439" s="1" t="s">
        <v>739</v>
      </c>
    </row>
    <row r="440" spans="1:8" x14ac:dyDescent="0.3">
      <c r="A440" s="1" t="s">
        <v>143</v>
      </c>
      <c r="B440" s="1" t="s">
        <v>209</v>
      </c>
      <c r="C440" s="1" t="s">
        <v>311</v>
      </c>
      <c r="D440" s="1" t="s">
        <v>336</v>
      </c>
      <c r="E440" s="3">
        <v>43709</v>
      </c>
      <c r="F440" s="2">
        <v>43800</v>
      </c>
      <c r="G440" s="1" t="s">
        <v>844</v>
      </c>
      <c r="H440" s="1" t="s">
        <v>763</v>
      </c>
    </row>
    <row r="441" spans="1:8" x14ac:dyDescent="0.3">
      <c r="A441" s="1" t="s">
        <v>143</v>
      </c>
      <c r="B441" s="1" t="s">
        <v>209</v>
      </c>
      <c r="C441" s="1" t="s">
        <v>311</v>
      </c>
      <c r="D441" s="1" t="s">
        <v>338</v>
      </c>
      <c r="E441" s="2">
        <v>43709</v>
      </c>
      <c r="F441" s="2">
        <v>44075</v>
      </c>
      <c r="G441" s="1" t="s">
        <v>742</v>
      </c>
      <c r="H441" s="1" t="s">
        <v>763</v>
      </c>
    </row>
    <row r="442" spans="1:8" x14ac:dyDescent="0.3">
      <c r="A442" s="1" t="s">
        <v>143</v>
      </c>
      <c r="B442" s="1" t="s">
        <v>209</v>
      </c>
      <c r="C442" s="1" t="s">
        <v>311</v>
      </c>
      <c r="D442" s="1" t="s">
        <v>849</v>
      </c>
      <c r="E442" s="2">
        <v>43709</v>
      </c>
      <c r="F442" s="2">
        <v>44075</v>
      </c>
      <c r="G442" s="1" t="s">
        <v>850</v>
      </c>
      <c r="H442" s="1" t="s">
        <v>731</v>
      </c>
    </row>
    <row r="443" spans="1:8" x14ac:dyDescent="0.3">
      <c r="A443" s="1" t="s">
        <v>143</v>
      </c>
      <c r="B443" s="1" t="s">
        <v>209</v>
      </c>
      <c r="C443" s="1" t="s">
        <v>313</v>
      </c>
      <c r="D443" s="1" t="s">
        <v>852</v>
      </c>
      <c r="E443" s="2">
        <v>43709</v>
      </c>
      <c r="F443" s="2">
        <v>44075</v>
      </c>
      <c r="G443" s="1" t="s">
        <v>850</v>
      </c>
      <c r="H443" s="1" t="s">
        <v>731</v>
      </c>
    </row>
    <row r="444" spans="1:8" x14ac:dyDescent="0.3">
      <c r="A444" s="1" t="s">
        <v>143</v>
      </c>
      <c r="B444" s="1" t="s">
        <v>209</v>
      </c>
      <c r="C444" s="1" t="s">
        <v>313</v>
      </c>
      <c r="D444" s="1" t="s">
        <v>563</v>
      </c>
      <c r="E444" s="2">
        <v>43678</v>
      </c>
      <c r="F444" s="2">
        <v>45992</v>
      </c>
      <c r="G444" s="1" t="s">
        <v>784</v>
      </c>
      <c r="H444" s="1" t="s">
        <v>853</v>
      </c>
    </row>
    <row r="445" spans="1:8" x14ac:dyDescent="0.3">
      <c r="A445" s="1" t="s">
        <v>143</v>
      </c>
      <c r="B445" s="1" t="s">
        <v>209</v>
      </c>
      <c r="C445" s="1" t="s">
        <v>313</v>
      </c>
      <c r="D445" s="1" t="s">
        <v>565</v>
      </c>
      <c r="E445" s="2">
        <v>43678</v>
      </c>
      <c r="F445" s="2">
        <v>45992</v>
      </c>
      <c r="G445" s="1" t="s">
        <v>784</v>
      </c>
      <c r="H445" s="1" t="s">
        <v>853</v>
      </c>
    </row>
    <row r="446" spans="1:8" x14ac:dyDescent="0.3">
      <c r="A446" s="1" t="s">
        <v>143</v>
      </c>
      <c r="B446" s="1" t="s">
        <v>209</v>
      </c>
      <c r="C446" s="1" t="s">
        <v>315</v>
      </c>
      <c r="D446" s="1" t="s">
        <v>906</v>
      </c>
      <c r="E446" s="2">
        <v>43709</v>
      </c>
      <c r="F446" s="2">
        <v>44166</v>
      </c>
      <c r="G446" s="1" t="s">
        <v>907</v>
      </c>
      <c r="H446" s="1" t="s">
        <v>908</v>
      </c>
    </row>
    <row r="447" spans="1:8" x14ac:dyDescent="0.3">
      <c r="A447" s="1" t="s">
        <v>143</v>
      </c>
      <c r="B447" s="1" t="s">
        <v>209</v>
      </c>
      <c r="C447" s="1" t="s">
        <v>317</v>
      </c>
      <c r="D447" s="1" t="s">
        <v>567</v>
      </c>
      <c r="E447" s="2">
        <v>43678</v>
      </c>
      <c r="F447" s="2">
        <v>45992</v>
      </c>
      <c r="G447" s="1" t="s">
        <v>784</v>
      </c>
      <c r="H447" s="1" t="s">
        <v>853</v>
      </c>
    </row>
    <row r="448" spans="1:8" x14ac:dyDescent="0.3">
      <c r="A448" s="1" t="s">
        <v>143</v>
      </c>
      <c r="B448" s="1" t="s">
        <v>209</v>
      </c>
      <c r="C448" s="1" t="s">
        <v>319</v>
      </c>
      <c r="D448" s="1" t="s">
        <v>340</v>
      </c>
      <c r="E448" s="2">
        <v>43709</v>
      </c>
      <c r="F448" s="2">
        <v>43800</v>
      </c>
      <c r="G448" s="1" t="s">
        <v>847</v>
      </c>
      <c r="H448" s="1" t="s">
        <v>739</v>
      </c>
    </row>
    <row r="449" spans="1:8" x14ac:dyDescent="0.3">
      <c r="A449" s="1" t="s">
        <v>143</v>
      </c>
      <c r="B449" s="1" t="s">
        <v>209</v>
      </c>
      <c r="C449" s="1" t="s">
        <v>321</v>
      </c>
      <c r="D449" s="1" t="s">
        <v>503</v>
      </c>
      <c r="E449" s="2">
        <v>43709</v>
      </c>
      <c r="F449" s="3">
        <v>44166</v>
      </c>
      <c r="G449" s="1" t="s">
        <v>909</v>
      </c>
      <c r="H449" s="1" t="s">
        <v>874</v>
      </c>
    </row>
    <row r="450" spans="1:8" x14ac:dyDescent="0.3">
      <c r="A450" s="1" t="s">
        <v>143</v>
      </c>
      <c r="B450" s="1" t="s">
        <v>209</v>
      </c>
      <c r="C450" s="1" t="s">
        <v>323</v>
      </c>
      <c r="D450" s="1" t="s">
        <v>342</v>
      </c>
      <c r="E450" s="2">
        <v>43709</v>
      </c>
      <c r="F450" s="2">
        <v>44075</v>
      </c>
      <c r="G450" s="1" t="s">
        <v>302</v>
      </c>
      <c r="H450" s="1" t="s">
        <v>763</v>
      </c>
    </row>
    <row r="451" spans="1:8" x14ac:dyDescent="0.3">
      <c r="A451" s="1" t="s">
        <v>143</v>
      </c>
      <c r="B451" s="1" t="s">
        <v>209</v>
      </c>
      <c r="C451" s="1" t="s">
        <v>325</v>
      </c>
      <c r="D451" s="1" t="s">
        <v>344</v>
      </c>
      <c r="E451" s="2">
        <v>43709</v>
      </c>
      <c r="F451" s="2">
        <v>44075</v>
      </c>
      <c r="G451" s="1" t="s">
        <v>630</v>
      </c>
      <c r="H451" s="1" t="s">
        <v>763</v>
      </c>
    </row>
    <row r="452" spans="1:8" x14ac:dyDescent="0.3">
      <c r="A452" s="1" t="s">
        <v>143</v>
      </c>
      <c r="B452" s="1" t="s">
        <v>209</v>
      </c>
      <c r="C452" s="1" t="s">
        <v>327</v>
      </c>
      <c r="D452" s="1" t="s">
        <v>346</v>
      </c>
      <c r="E452" s="2">
        <v>43709</v>
      </c>
      <c r="F452" s="2">
        <v>44075</v>
      </c>
      <c r="G452" s="1" t="s">
        <v>214</v>
      </c>
      <c r="H452" s="1" t="s">
        <v>731</v>
      </c>
    </row>
    <row r="453" spans="1:8" x14ac:dyDescent="0.3">
      <c r="A453" s="1" t="s">
        <v>143</v>
      </c>
      <c r="B453" s="1" t="s">
        <v>209</v>
      </c>
      <c r="C453" s="1" t="s">
        <v>329</v>
      </c>
      <c r="D453" s="1" t="s">
        <v>348</v>
      </c>
      <c r="E453" s="3">
        <v>43709</v>
      </c>
      <c r="F453" s="2">
        <v>44075</v>
      </c>
      <c r="G453" s="1" t="s">
        <v>764</v>
      </c>
      <c r="H453" s="1" t="s">
        <v>763</v>
      </c>
    </row>
    <row r="454" spans="1:8" x14ac:dyDescent="0.3">
      <c r="A454" s="1" t="s">
        <v>143</v>
      </c>
      <c r="B454" s="1" t="s">
        <v>209</v>
      </c>
      <c r="C454" s="1" t="s">
        <v>329</v>
      </c>
      <c r="D454" s="1" t="s">
        <v>350</v>
      </c>
      <c r="E454" s="2">
        <v>43709</v>
      </c>
      <c r="F454" s="2">
        <v>44075</v>
      </c>
      <c r="G454" s="1" t="s">
        <v>394</v>
      </c>
      <c r="H454" s="1" t="s">
        <v>731</v>
      </c>
    </row>
    <row r="455" spans="1:8" x14ac:dyDescent="0.3">
      <c r="A455" s="1" t="s">
        <v>143</v>
      </c>
      <c r="B455" s="1" t="s">
        <v>209</v>
      </c>
      <c r="C455" s="1" t="s">
        <v>329</v>
      </c>
      <c r="D455" s="1" t="s">
        <v>352</v>
      </c>
      <c r="E455" s="2">
        <v>43709</v>
      </c>
      <c r="F455" s="2">
        <v>44075</v>
      </c>
      <c r="G455" s="1" t="s">
        <v>580</v>
      </c>
      <c r="H455" s="1" t="s">
        <v>763</v>
      </c>
    </row>
    <row r="456" spans="1:8" x14ac:dyDescent="0.3">
      <c r="A456" s="1" t="s">
        <v>143</v>
      </c>
      <c r="B456" s="1" t="s">
        <v>209</v>
      </c>
      <c r="C456" s="1" t="s">
        <v>331</v>
      </c>
      <c r="D456" s="1" t="s">
        <v>569</v>
      </c>
      <c r="E456" s="2">
        <v>43709</v>
      </c>
      <c r="F456" s="2">
        <v>44075</v>
      </c>
      <c r="G456" s="1" t="s">
        <v>389</v>
      </c>
      <c r="H456" s="1" t="s">
        <v>731</v>
      </c>
    </row>
    <row r="457" spans="1:8" x14ac:dyDescent="0.3">
      <c r="A457" s="1" t="s">
        <v>143</v>
      </c>
      <c r="B457" s="1" t="s">
        <v>209</v>
      </c>
      <c r="C457" s="1" t="s">
        <v>333</v>
      </c>
      <c r="D457" s="1" t="s">
        <v>354</v>
      </c>
      <c r="E457" s="2">
        <v>43709</v>
      </c>
      <c r="F457" s="2">
        <v>44075</v>
      </c>
      <c r="G457" s="1" t="s">
        <v>390</v>
      </c>
      <c r="H457" s="1" t="s">
        <v>731</v>
      </c>
    </row>
    <row r="458" spans="1:8" x14ac:dyDescent="0.3">
      <c r="A458" s="1" t="s">
        <v>143</v>
      </c>
      <c r="B458" s="1" t="s">
        <v>209</v>
      </c>
      <c r="C458" s="1" t="s">
        <v>335</v>
      </c>
      <c r="D458" s="1" t="s">
        <v>356</v>
      </c>
      <c r="E458" s="2">
        <v>43709</v>
      </c>
      <c r="F458" s="2">
        <v>44075</v>
      </c>
      <c r="G458" s="1" t="s">
        <v>392</v>
      </c>
      <c r="H458" s="1" t="s">
        <v>731</v>
      </c>
    </row>
    <row r="459" spans="1:8" x14ac:dyDescent="0.3">
      <c r="A459" s="1" t="s">
        <v>143</v>
      </c>
      <c r="B459" s="1" t="s">
        <v>209</v>
      </c>
      <c r="C459" s="1" t="s">
        <v>337</v>
      </c>
      <c r="D459" s="1" t="s">
        <v>358</v>
      </c>
      <c r="E459" s="2">
        <v>43709</v>
      </c>
      <c r="F459" s="2">
        <v>44075</v>
      </c>
      <c r="G459" s="1" t="s">
        <v>395</v>
      </c>
      <c r="H459" s="1" t="s">
        <v>731</v>
      </c>
    </row>
    <row r="460" spans="1:8" x14ac:dyDescent="0.3">
      <c r="A460" s="1" t="s">
        <v>143</v>
      </c>
      <c r="B460" s="1" t="s">
        <v>209</v>
      </c>
      <c r="C460" s="1" t="s">
        <v>848</v>
      </c>
      <c r="D460" s="1" t="s">
        <v>855</v>
      </c>
      <c r="E460" s="2">
        <v>43709</v>
      </c>
      <c r="F460" s="2">
        <v>44075</v>
      </c>
      <c r="G460" s="1" t="s">
        <v>630</v>
      </c>
      <c r="H460" s="1" t="s">
        <v>193</v>
      </c>
    </row>
    <row r="461" spans="1:8" x14ac:dyDescent="0.3">
      <c r="A461" s="1" t="s">
        <v>143</v>
      </c>
      <c r="B461" s="1" t="s">
        <v>209</v>
      </c>
      <c r="C461" s="1" t="s">
        <v>851</v>
      </c>
      <c r="D461" s="1" t="s">
        <v>359</v>
      </c>
      <c r="E461" s="2">
        <v>43709</v>
      </c>
      <c r="F461" s="2">
        <v>44075</v>
      </c>
      <c r="G461" s="1" t="s">
        <v>302</v>
      </c>
      <c r="H461" s="1" t="s">
        <v>763</v>
      </c>
    </row>
    <row r="462" spans="1:8" x14ac:dyDescent="0.3">
      <c r="A462" s="1" t="s">
        <v>143</v>
      </c>
      <c r="B462" s="1" t="s">
        <v>209</v>
      </c>
      <c r="C462" s="1" t="s">
        <v>562</v>
      </c>
      <c r="D462" s="1" t="s">
        <v>360</v>
      </c>
      <c r="E462" s="2">
        <v>43709</v>
      </c>
      <c r="F462" s="2">
        <v>44075</v>
      </c>
      <c r="G462" s="1" t="s">
        <v>630</v>
      </c>
      <c r="H462" s="1" t="s">
        <v>763</v>
      </c>
    </row>
    <row r="463" spans="1:8" x14ac:dyDescent="0.3">
      <c r="A463" s="1" t="s">
        <v>143</v>
      </c>
      <c r="B463" s="1" t="s">
        <v>209</v>
      </c>
      <c r="C463" s="1" t="s">
        <v>564</v>
      </c>
      <c r="D463" s="1" t="s">
        <v>361</v>
      </c>
      <c r="E463" s="2">
        <v>43709</v>
      </c>
      <c r="F463" s="2">
        <v>44075</v>
      </c>
      <c r="G463" s="1" t="s">
        <v>214</v>
      </c>
      <c r="H463" s="1" t="s">
        <v>731</v>
      </c>
    </row>
    <row r="464" spans="1:8" x14ac:dyDescent="0.3">
      <c r="A464" s="1" t="s">
        <v>143</v>
      </c>
      <c r="B464" s="1" t="s">
        <v>209</v>
      </c>
      <c r="C464" s="1" t="s">
        <v>566</v>
      </c>
      <c r="D464" s="1" t="s">
        <v>362</v>
      </c>
      <c r="E464" s="2">
        <v>43709</v>
      </c>
      <c r="F464" s="2">
        <v>44075</v>
      </c>
      <c r="G464" s="1" t="s">
        <v>764</v>
      </c>
      <c r="H464" s="1" t="s">
        <v>763</v>
      </c>
    </row>
    <row r="465" spans="1:8" x14ac:dyDescent="0.3">
      <c r="A465" s="1" t="s">
        <v>143</v>
      </c>
      <c r="B465" s="1" t="s">
        <v>209</v>
      </c>
      <c r="C465" s="1" t="s">
        <v>339</v>
      </c>
      <c r="D465" s="1" t="s">
        <v>363</v>
      </c>
      <c r="E465" s="2">
        <v>43709</v>
      </c>
      <c r="F465" s="2">
        <v>44075</v>
      </c>
      <c r="G465" s="1" t="s">
        <v>394</v>
      </c>
      <c r="H465" s="1" t="s">
        <v>731</v>
      </c>
    </row>
    <row r="466" spans="1:8" x14ac:dyDescent="0.3">
      <c r="A466" s="1" t="s">
        <v>143</v>
      </c>
      <c r="B466" s="1" t="s">
        <v>209</v>
      </c>
      <c r="C466" s="1" t="s">
        <v>341</v>
      </c>
      <c r="D466" s="1" t="s">
        <v>364</v>
      </c>
      <c r="E466" s="2">
        <v>43709</v>
      </c>
      <c r="F466" s="2">
        <v>44075</v>
      </c>
      <c r="G466" s="1" t="s">
        <v>580</v>
      </c>
      <c r="H466" s="1" t="s">
        <v>763</v>
      </c>
    </row>
    <row r="467" spans="1:8" x14ac:dyDescent="0.3">
      <c r="A467" s="1" t="s">
        <v>143</v>
      </c>
      <c r="B467" s="1" t="s">
        <v>209</v>
      </c>
      <c r="C467" s="1" t="s">
        <v>343</v>
      </c>
      <c r="D467" s="1" t="s">
        <v>571</v>
      </c>
      <c r="E467" s="2">
        <v>43709</v>
      </c>
      <c r="F467" s="2">
        <v>43800</v>
      </c>
      <c r="G467" s="1" t="s">
        <v>389</v>
      </c>
      <c r="H467" s="1" t="s">
        <v>731</v>
      </c>
    </row>
    <row r="468" spans="1:8" x14ac:dyDescent="0.3">
      <c r="A468" s="1" t="s">
        <v>143</v>
      </c>
      <c r="B468" s="1" t="s">
        <v>209</v>
      </c>
      <c r="C468" s="1" t="s">
        <v>345</v>
      </c>
      <c r="D468" s="1" t="s">
        <v>573</v>
      </c>
      <c r="E468" s="2">
        <v>43709</v>
      </c>
      <c r="F468" s="2">
        <v>44075</v>
      </c>
      <c r="G468" s="1" t="s">
        <v>389</v>
      </c>
      <c r="H468" s="1" t="s">
        <v>731</v>
      </c>
    </row>
    <row r="469" spans="1:8" x14ac:dyDescent="0.3">
      <c r="A469" s="1" t="s">
        <v>143</v>
      </c>
      <c r="B469" s="1" t="s">
        <v>209</v>
      </c>
      <c r="C469" s="1" t="s">
        <v>347</v>
      </c>
      <c r="D469" s="1" t="s">
        <v>365</v>
      </c>
      <c r="E469" s="2">
        <v>43709</v>
      </c>
      <c r="F469" s="2">
        <v>44075</v>
      </c>
      <c r="G469" s="1" t="s">
        <v>390</v>
      </c>
      <c r="H469" s="1" t="s">
        <v>731</v>
      </c>
    </row>
    <row r="470" spans="1:8" x14ac:dyDescent="0.3">
      <c r="A470" s="1" t="s">
        <v>143</v>
      </c>
      <c r="B470" s="1" t="s">
        <v>209</v>
      </c>
      <c r="C470" s="1" t="s">
        <v>349</v>
      </c>
      <c r="D470" s="1" t="s">
        <v>366</v>
      </c>
      <c r="E470" s="2">
        <v>43709</v>
      </c>
      <c r="F470" s="2">
        <v>44075</v>
      </c>
      <c r="G470" s="1" t="s">
        <v>392</v>
      </c>
      <c r="H470" s="1" t="s">
        <v>731</v>
      </c>
    </row>
    <row r="471" spans="1:8" x14ac:dyDescent="0.3">
      <c r="A471" s="1" t="s">
        <v>143</v>
      </c>
      <c r="B471" s="1" t="s">
        <v>209</v>
      </c>
      <c r="C471" s="1" t="s">
        <v>351</v>
      </c>
      <c r="D471" s="1" t="s">
        <v>367</v>
      </c>
      <c r="E471" s="2">
        <v>43709</v>
      </c>
      <c r="F471" s="2">
        <v>44075</v>
      </c>
      <c r="G471" s="1" t="s">
        <v>395</v>
      </c>
      <c r="H471" s="1" t="s">
        <v>731</v>
      </c>
    </row>
    <row r="472" spans="1:8" x14ac:dyDescent="0.3">
      <c r="A472" s="1" t="s">
        <v>143</v>
      </c>
      <c r="B472" s="1" t="s">
        <v>209</v>
      </c>
      <c r="C472" s="1" t="s">
        <v>568</v>
      </c>
      <c r="D472" s="1" t="s">
        <v>866</v>
      </c>
      <c r="E472" s="3">
        <v>43709</v>
      </c>
      <c r="F472" s="3">
        <v>43800</v>
      </c>
      <c r="G472" s="1" t="s">
        <v>630</v>
      </c>
      <c r="H472" s="1" t="s">
        <v>193</v>
      </c>
    </row>
    <row r="473" spans="1:8" x14ac:dyDescent="0.3">
      <c r="A473" s="1" t="s">
        <v>143</v>
      </c>
      <c r="B473" s="1" t="s">
        <v>209</v>
      </c>
      <c r="C473" s="1" t="s">
        <v>353</v>
      </c>
      <c r="D473" s="1" t="s">
        <v>868</v>
      </c>
      <c r="E473" s="2">
        <v>43709</v>
      </c>
      <c r="F473" s="2">
        <v>44075</v>
      </c>
      <c r="G473" s="1" t="s">
        <v>630</v>
      </c>
      <c r="H473" s="1" t="s">
        <v>193</v>
      </c>
    </row>
    <row r="474" spans="1:8" x14ac:dyDescent="0.3">
      <c r="A474" s="1" t="s">
        <v>143</v>
      </c>
      <c r="B474" s="1" t="s">
        <v>209</v>
      </c>
      <c r="C474" s="1" t="s">
        <v>355</v>
      </c>
      <c r="D474" s="1" t="s">
        <v>505</v>
      </c>
      <c r="E474" s="2">
        <v>43709</v>
      </c>
      <c r="F474" s="2">
        <v>44166</v>
      </c>
      <c r="G474" s="1" t="s">
        <v>892</v>
      </c>
      <c r="H474" s="1" t="s">
        <v>893</v>
      </c>
    </row>
    <row r="475" spans="1:8" x14ac:dyDescent="0.3">
      <c r="A475" s="1" t="s">
        <v>143</v>
      </c>
      <c r="B475" s="1" t="s">
        <v>209</v>
      </c>
      <c r="C475" s="1" t="s">
        <v>357</v>
      </c>
      <c r="D475" s="1" t="s">
        <v>370</v>
      </c>
      <c r="E475" s="2">
        <v>43678</v>
      </c>
      <c r="F475" s="2">
        <v>43739</v>
      </c>
      <c r="G475" s="1" t="s">
        <v>371</v>
      </c>
      <c r="H475" s="1" t="s">
        <v>845</v>
      </c>
    </row>
    <row r="476" spans="1:8" x14ac:dyDescent="0.3">
      <c r="A476" s="1" t="s">
        <v>143</v>
      </c>
      <c r="B476" s="1" t="s">
        <v>209</v>
      </c>
      <c r="C476" s="1" t="s">
        <v>854</v>
      </c>
      <c r="D476" s="1" t="s">
        <v>370</v>
      </c>
      <c r="E476" s="3">
        <v>43770</v>
      </c>
      <c r="F476" s="2">
        <v>43831</v>
      </c>
      <c r="G476" s="1" t="s">
        <v>607</v>
      </c>
      <c r="H476" s="1" t="s">
        <v>845</v>
      </c>
    </row>
    <row r="477" spans="1:8" x14ac:dyDescent="0.3">
      <c r="A477" s="1" t="s">
        <v>143</v>
      </c>
      <c r="B477" s="1" t="s">
        <v>209</v>
      </c>
      <c r="C477" s="1" t="s">
        <v>856</v>
      </c>
      <c r="D477" s="1" t="s">
        <v>370</v>
      </c>
      <c r="E477" s="2">
        <v>43862</v>
      </c>
      <c r="F477" s="2">
        <v>43922</v>
      </c>
      <c r="G477" s="1" t="s">
        <v>628</v>
      </c>
      <c r="H477" s="1" t="s">
        <v>845</v>
      </c>
    </row>
    <row r="478" spans="1:8" x14ac:dyDescent="0.3">
      <c r="A478" s="1" t="s">
        <v>143</v>
      </c>
      <c r="B478" s="1" t="s">
        <v>209</v>
      </c>
      <c r="C478" s="1" t="s">
        <v>857</v>
      </c>
      <c r="D478" s="1" t="s">
        <v>370</v>
      </c>
      <c r="E478" s="2">
        <v>43952</v>
      </c>
      <c r="F478" s="2">
        <v>44013</v>
      </c>
      <c r="G478" s="1" t="s">
        <v>608</v>
      </c>
      <c r="H478" s="1" t="s">
        <v>845</v>
      </c>
    </row>
    <row r="479" spans="1:8" x14ac:dyDescent="0.3">
      <c r="A479" s="1" t="s">
        <v>143</v>
      </c>
      <c r="B479" s="1" t="s">
        <v>209</v>
      </c>
      <c r="C479" s="1" t="s">
        <v>858</v>
      </c>
      <c r="D479" s="1" t="s">
        <v>370</v>
      </c>
      <c r="E479" s="2">
        <v>44044</v>
      </c>
      <c r="F479" s="2">
        <v>44105</v>
      </c>
      <c r="G479" s="1" t="s">
        <v>600</v>
      </c>
      <c r="H479" s="1" t="s">
        <v>845</v>
      </c>
    </row>
    <row r="480" spans="1:8" x14ac:dyDescent="0.3">
      <c r="A480" s="1" t="s">
        <v>143</v>
      </c>
      <c r="B480" s="1" t="s">
        <v>209</v>
      </c>
      <c r="C480" s="1" t="s">
        <v>859</v>
      </c>
      <c r="D480" s="1" t="s">
        <v>370</v>
      </c>
      <c r="E480" s="2">
        <v>44136</v>
      </c>
      <c r="F480" s="2">
        <v>44197</v>
      </c>
      <c r="G480" s="1" t="s">
        <v>591</v>
      </c>
      <c r="H480" s="1" t="s">
        <v>845</v>
      </c>
    </row>
    <row r="481" spans="1:8" x14ac:dyDescent="0.3">
      <c r="A481" s="1" t="s">
        <v>143</v>
      </c>
      <c r="B481" s="1" t="s">
        <v>209</v>
      </c>
      <c r="C481" s="1" t="s">
        <v>860</v>
      </c>
      <c r="D481" s="1" t="s">
        <v>370</v>
      </c>
      <c r="E481" s="2">
        <v>44228</v>
      </c>
      <c r="F481" s="2">
        <v>44287</v>
      </c>
      <c r="G481" s="1" t="s">
        <v>869</v>
      </c>
      <c r="H481" s="1" t="s">
        <v>845</v>
      </c>
    </row>
    <row r="482" spans="1:8" x14ac:dyDescent="0.3">
      <c r="A482" s="1" t="s">
        <v>143</v>
      </c>
      <c r="B482" s="1" t="s">
        <v>209</v>
      </c>
      <c r="C482" s="1" t="s">
        <v>861</v>
      </c>
      <c r="D482" s="1" t="s">
        <v>370</v>
      </c>
      <c r="E482" s="2">
        <v>44317</v>
      </c>
      <c r="F482" s="2">
        <v>44378</v>
      </c>
      <c r="G482" s="1" t="s">
        <v>581</v>
      </c>
      <c r="H482" s="1" t="s">
        <v>845</v>
      </c>
    </row>
    <row r="483" spans="1:8" x14ac:dyDescent="0.3">
      <c r="A483" s="1" t="s">
        <v>143</v>
      </c>
      <c r="B483" s="1" t="s">
        <v>209</v>
      </c>
      <c r="C483" s="1" t="s">
        <v>570</v>
      </c>
      <c r="D483" s="1" t="s">
        <v>370</v>
      </c>
      <c r="E483" s="3">
        <v>44409</v>
      </c>
      <c r="F483" s="2">
        <v>44470</v>
      </c>
      <c r="G483" s="1" t="s">
        <v>870</v>
      </c>
      <c r="H483" s="1" t="s">
        <v>845</v>
      </c>
    </row>
    <row r="484" spans="1:8" x14ac:dyDescent="0.3">
      <c r="A484" s="1" t="s">
        <v>143</v>
      </c>
      <c r="B484" s="1" t="s">
        <v>209</v>
      </c>
      <c r="C484" s="1" t="s">
        <v>572</v>
      </c>
      <c r="D484" s="1" t="s">
        <v>370</v>
      </c>
      <c r="E484" s="2">
        <v>44501</v>
      </c>
      <c r="F484" s="2">
        <v>44562</v>
      </c>
      <c r="G484" s="1" t="s">
        <v>578</v>
      </c>
      <c r="H484" s="1" t="s">
        <v>845</v>
      </c>
    </row>
    <row r="485" spans="1:8" x14ac:dyDescent="0.3">
      <c r="A485" s="1" t="s">
        <v>143</v>
      </c>
      <c r="B485" s="1" t="s">
        <v>209</v>
      </c>
      <c r="C485" s="1" t="s">
        <v>862</v>
      </c>
      <c r="D485" s="1" t="s">
        <v>370</v>
      </c>
      <c r="E485" s="2">
        <v>44593</v>
      </c>
      <c r="F485" s="2">
        <v>44652</v>
      </c>
      <c r="G485" s="1" t="s">
        <v>649</v>
      </c>
      <c r="H485" s="1" t="s">
        <v>845</v>
      </c>
    </row>
    <row r="486" spans="1:8" x14ac:dyDescent="0.3">
      <c r="A486" s="1" t="s">
        <v>143</v>
      </c>
      <c r="B486" s="1" t="s">
        <v>209</v>
      </c>
      <c r="C486" s="1" t="s">
        <v>863</v>
      </c>
      <c r="D486" s="1" t="s">
        <v>370</v>
      </c>
      <c r="E486" s="3">
        <v>44682</v>
      </c>
      <c r="F486" s="2">
        <v>44743</v>
      </c>
      <c r="G486" s="1" t="s">
        <v>871</v>
      </c>
      <c r="H486" s="1" t="s">
        <v>845</v>
      </c>
    </row>
    <row r="487" spans="1:8" x14ac:dyDescent="0.3">
      <c r="A487" s="1" t="s">
        <v>143</v>
      </c>
      <c r="B487" s="1" t="s">
        <v>209</v>
      </c>
      <c r="C487" s="1" t="s">
        <v>864</v>
      </c>
      <c r="D487" s="1" t="s">
        <v>370</v>
      </c>
      <c r="E487" s="2">
        <v>44774</v>
      </c>
      <c r="F487" s="2">
        <v>44927</v>
      </c>
      <c r="G487" s="1" t="s">
        <v>372</v>
      </c>
      <c r="H487" s="1" t="s">
        <v>845</v>
      </c>
    </row>
    <row r="488" spans="1:8" x14ac:dyDescent="0.3">
      <c r="A488" s="1" t="s">
        <v>143</v>
      </c>
      <c r="B488" s="1" t="s">
        <v>209</v>
      </c>
      <c r="C488" s="1" t="s">
        <v>865</v>
      </c>
      <c r="D488" s="1" t="s">
        <v>370</v>
      </c>
      <c r="E488" s="2">
        <v>44958</v>
      </c>
      <c r="F488" s="2">
        <v>45108</v>
      </c>
      <c r="G488" s="1" t="s">
        <v>373</v>
      </c>
      <c r="H488" s="1" t="s">
        <v>845</v>
      </c>
    </row>
    <row r="489" spans="1:8" x14ac:dyDescent="0.3">
      <c r="A489" s="1" t="s">
        <v>143</v>
      </c>
      <c r="B489" s="1" t="s">
        <v>209</v>
      </c>
      <c r="C489" s="1" t="s">
        <v>867</v>
      </c>
      <c r="D489" s="1" t="s">
        <v>370</v>
      </c>
      <c r="E489" s="2">
        <v>45139</v>
      </c>
      <c r="F489" s="2">
        <v>45292</v>
      </c>
      <c r="G489" s="1" t="s">
        <v>872</v>
      </c>
      <c r="H489" s="1" t="s">
        <v>845</v>
      </c>
    </row>
    <row r="490" spans="1:8" x14ac:dyDescent="0.3">
      <c r="A490" s="1" t="s">
        <v>143</v>
      </c>
      <c r="B490" s="1" t="s">
        <v>368</v>
      </c>
      <c r="C490" s="1" t="s">
        <v>369</v>
      </c>
      <c r="D490" s="1" t="s">
        <v>370</v>
      </c>
      <c r="E490" s="2">
        <v>45323</v>
      </c>
      <c r="F490" s="2">
        <v>45474</v>
      </c>
      <c r="G490" s="1" t="s">
        <v>374</v>
      </c>
      <c r="H490" s="1" t="s">
        <v>845</v>
      </c>
    </row>
    <row r="491" spans="1:8" x14ac:dyDescent="0.3">
      <c r="A491" s="1" t="s">
        <v>143</v>
      </c>
      <c r="B491" s="1" t="s">
        <v>368</v>
      </c>
      <c r="C491" s="1" t="s">
        <v>369</v>
      </c>
      <c r="D491" s="1" t="s">
        <v>370</v>
      </c>
      <c r="E491" s="3">
        <v>45505</v>
      </c>
      <c r="F491" s="3">
        <v>45658</v>
      </c>
      <c r="G491" s="1" t="s">
        <v>629</v>
      </c>
      <c r="H491" s="1" t="s">
        <v>845</v>
      </c>
    </row>
    <row r="492" spans="1:8" x14ac:dyDescent="0.3">
      <c r="A492" s="1" t="s">
        <v>143</v>
      </c>
      <c r="B492" s="1" t="s">
        <v>368</v>
      </c>
      <c r="C492" s="1" t="s">
        <v>369</v>
      </c>
      <c r="D492" s="1" t="s">
        <v>370</v>
      </c>
      <c r="E492" s="2">
        <v>45689</v>
      </c>
      <c r="F492" s="2">
        <v>45839</v>
      </c>
      <c r="G492" s="1" t="s">
        <v>375</v>
      </c>
      <c r="H492" s="1" t="s">
        <v>845</v>
      </c>
    </row>
    <row r="493" spans="1:8" x14ac:dyDescent="0.3">
      <c r="A493" s="1" t="s">
        <v>143</v>
      </c>
      <c r="B493" s="1" t="s">
        <v>368</v>
      </c>
      <c r="C493" s="1" t="s">
        <v>369</v>
      </c>
      <c r="D493" s="1" t="s">
        <v>370</v>
      </c>
      <c r="E493" s="2">
        <v>45870</v>
      </c>
      <c r="F493" s="2">
        <v>46023</v>
      </c>
      <c r="G493" s="1" t="s">
        <v>599</v>
      </c>
      <c r="H493" s="1" t="s">
        <v>845</v>
      </c>
    </row>
    <row r="494" spans="1:8" x14ac:dyDescent="0.3">
      <c r="A494" s="1" t="s">
        <v>143</v>
      </c>
      <c r="B494" s="1" t="s">
        <v>368</v>
      </c>
      <c r="C494" s="1" t="s">
        <v>369</v>
      </c>
      <c r="D494" s="1" t="s">
        <v>370</v>
      </c>
      <c r="E494" s="2">
        <v>46054</v>
      </c>
      <c r="F494" s="2">
        <v>46204</v>
      </c>
      <c r="G494" s="1" t="s">
        <v>582</v>
      </c>
      <c r="H494" s="1" t="s">
        <v>845</v>
      </c>
    </row>
    <row r="495" spans="1:8" x14ac:dyDescent="0.3">
      <c r="A495" s="1" t="s">
        <v>143</v>
      </c>
      <c r="B495" s="1" t="s">
        <v>368</v>
      </c>
      <c r="C495" s="1" t="s">
        <v>369</v>
      </c>
      <c r="D495" s="1" t="s">
        <v>370</v>
      </c>
      <c r="E495" s="2">
        <v>46235</v>
      </c>
      <c r="F495" s="2">
        <v>46388</v>
      </c>
      <c r="G495" s="1" t="s">
        <v>577</v>
      </c>
      <c r="H495" s="1" t="s">
        <v>845</v>
      </c>
    </row>
    <row r="496" spans="1:8" x14ac:dyDescent="0.3">
      <c r="A496" s="1" t="s">
        <v>143</v>
      </c>
      <c r="B496" s="1" t="s">
        <v>368</v>
      </c>
      <c r="C496" s="1" t="s">
        <v>369</v>
      </c>
      <c r="D496" s="1" t="s">
        <v>370</v>
      </c>
      <c r="E496" s="2">
        <v>46419</v>
      </c>
      <c r="F496" s="2">
        <v>46569</v>
      </c>
      <c r="G496" s="1" t="s">
        <v>554</v>
      </c>
      <c r="H496" s="1" t="s">
        <v>845</v>
      </c>
    </row>
    <row r="497" spans="1:8" x14ac:dyDescent="0.3">
      <c r="A497" s="1" t="s">
        <v>143</v>
      </c>
      <c r="B497" s="1" t="s">
        <v>368</v>
      </c>
      <c r="C497" s="1" t="s">
        <v>369</v>
      </c>
      <c r="D497" s="1" t="s">
        <v>370</v>
      </c>
      <c r="E497" s="2">
        <v>46600</v>
      </c>
      <c r="F497" s="2">
        <v>46753</v>
      </c>
      <c r="G497" s="1" t="s">
        <v>541</v>
      </c>
      <c r="H497" s="1" t="s">
        <v>845</v>
      </c>
    </row>
    <row r="498" spans="1:8" x14ac:dyDescent="0.3">
      <c r="A498" s="1" t="s">
        <v>143</v>
      </c>
      <c r="B498" s="1" t="s">
        <v>368</v>
      </c>
      <c r="C498" s="1" t="s">
        <v>369</v>
      </c>
      <c r="D498" s="1" t="s">
        <v>370</v>
      </c>
      <c r="E498" s="2">
        <v>46784</v>
      </c>
      <c r="F498" s="2">
        <v>46935</v>
      </c>
      <c r="G498" s="1" t="s">
        <v>376</v>
      </c>
      <c r="H498" s="1" t="s">
        <v>845</v>
      </c>
    </row>
    <row r="499" spans="1:8" x14ac:dyDescent="0.3">
      <c r="A499" s="1" t="s">
        <v>143</v>
      </c>
      <c r="B499" s="1" t="s">
        <v>368</v>
      </c>
      <c r="C499" s="1" t="s">
        <v>369</v>
      </c>
      <c r="D499" s="1" t="s">
        <v>370</v>
      </c>
      <c r="E499" s="2">
        <v>46966</v>
      </c>
      <c r="F499" s="2">
        <v>47119</v>
      </c>
      <c r="G499" s="1" t="s">
        <v>377</v>
      </c>
      <c r="H499" s="1" t="s">
        <v>845</v>
      </c>
    </row>
    <row r="500" spans="1:8" x14ac:dyDescent="0.3">
      <c r="A500" s="1" t="s">
        <v>143</v>
      </c>
      <c r="B500" s="1" t="s">
        <v>368</v>
      </c>
      <c r="C500" s="1" t="s">
        <v>369</v>
      </c>
      <c r="D500" s="1" t="s">
        <v>370</v>
      </c>
      <c r="E500" s="2">
        <v>47150</v>
      </c>
      <c r="F500" s="2">
        <v>47331</v>
      </c>
      <c r="G500" s="1" t="s">
        <v>378</v>
      </c>
      <c r="H500" s="1" t="s">
        <v>845</v>
      </c>
    </row>
    <row r="501" spans="1:8" x14ac:dyDescent="0.3">
      <c r="A501" s="1" t="s">
        <v>143</v>
      </c>
      <c r="B501" s="1" t="s">
        <v>368</v>
      </c>
      <c r="C501" s="1" t="s">
        <v>369</v>
      </c>
      <c r="D501" s="1" t="s">
        <v>507</v>
      </c>
      <c r="E501" s="2">
        <v>43678</v>
      </c>
      <c r="F501" s="2">
        <v>44348</v>
      </c>
      <c r="G501" s="1" t="s">
        <v>910</v>
      </c>
      <c r="H501" s="1" t="s">
        <v>845</v>
      </c>
    </row>
    <row r="502" spans="1:8" x14ac:dyDescent="0.3">
      <c r="A502" s="1" t="s">
        <v>143</v>
      </c>
      <c r="B502" s="1" t="s">
        <v>368</v>
      </c>
      <c r="C502" s="1" t="s">
        <v>369</v>
      </c>
      <c r="E502" s="2"/>
      <c r="F502" s="2"/>
    </row>
    <row r="503" spans="1:8" x14ac:dyDescent="0.3">
      <c r="A503" s="1" t="s">
        <v>143</v>
      </c>
      <c r="B503" s="1" t="s">
        <v>368</v>
      </c>
      <c r="C503" s="1" t="s">
        <v>369</v>
      </c>
      <c r="E503" s="2"/>
      <c r="F503" s="2"/>
    </row>
    <row r="504" spans="1:8" x14ac:dyDescent="0.3">
      <c r="A504" s="1" t="s">
        <v>143</v>
      </c>
      <c r="B504" s="1" t="s">
        <v>368</v>
      </c>
      <c r="C504" s="1" t="s">
        <v>369</v>
      </c>
      <c r="E504" s="2"/>
      <c r="F504" s="2"/>
    </row>
    <row r="505" spans="1:8" x14ac:dyDescent="0.3">
      <c r="A505" s="1" t="s">
        <v>143</v>
      </c>
      <c r="B505" s="1" t="s">
        <v>368</v>
      </c>
      <c r="C505" s="1" t="s">
        <v>369</v>
      </c>
      <c r="E505" s="2"/>
      <c r="F505" s="2"/>
    </row>
    <row r="506" spans="1:8" x14ac:dyDescent="0.3">
      <c r="A506" s="1" t="s">
        <v>143</v>
      </c>
      <c r="B506" s="1" t="s">
        <v>368</v>
      </c>
      <c r="C506" s="1" t="s">
        <v>369</v>
      </c>
      <c r="E506" s="2"/>
      <c r="F506" s="2"/>
    </row>
    <row r="507" spans="1:8" x14ac:dyDescent="0.3">
      <c r="A507" s="1" t="s">
        <v>143</v>
      </c>
      <c r="B507" s="1" t="s">
        <v>368</v>
      </c>
      <c r="C507" s="1" t="s">
        <v>369</v>
      </c>
      <c r="E507" s="2"/>
      <c r="F507" s="2"/>
    </row>
    <row r="508" spans="1:8" x14ac:dyDescent="0.3">
      <c r="A508" s="1" t="s">
        <v>143</v>
      </c>
      <c r="B508" s="1" t="s">
        <v>368</v>
      </c>
      <c r="C508" s="1" t="s">
        <v>369</v>
      </c>
      <c r="E508" s="2"/>
      <c r="F508" s="2"/>
    </row>
    <row r="509" spans="1:8" x14ac:dyDescent="0.3">
      <c r="A509" s="1" t="s">
        <v>143</v>
      </c>
      <c r="B509" s="1" t="s">
        <v>368</v>
      </c>
      <c r="C509" s="1" t="s">
        <v>369</v>
      </c>
      <c r="E509" s="3"/>
      <c r="F509" s="3"/>
    </row>
    <row r="510" spans="1:8" x14ac:dyDescent="0.3">
      <c r="A510" s="1" t="s">
        <v>143</v>
      </c>
      <c r="B510" s="1" t="s">
        <v>368</v>
      </c>
      <c r="C510" s="1" t="s">
        <v>369</v>
      </c>
      <c r="E510" s="2"/>
      <c r="F510" s="2"/>
    </row>
    <row r="511" spans="1:8" x14ac:dyDescent="0.3">
      <c r="A511" s="1" t="s">
        <v>143</v>
      </c>
      <c r="B511" s="1" t="s">
        <v>368</v>
      </c>
      <c r="C511" s="1" t="s">
        <v>369</v>
      </c>
      <c r="E511" s="2"/>
      <c r="F511" s="2"/>
    </row>
    <row r="512" spans="1:8" x14ac:dyDescent="0.3">
      <c r="A512" s="1" t="s">
        <v>143</v>
      </c>
      <c r="B512" s="1" t="s">
        <v>368</v>
      </c>
      <c r="C512" s="1" t="s">
        <v>369</v>
      </c>
      <c r="E512" s="2"/>
      <c r="F512" s="2"/>
    </row>
    <row r="513" spans="1:6" x14ac:dyDescent="0.3">
      <c r="A513" s="1" t="s">
        <v>143</v>
      </c>
      <c r="B513" s="1" t="s">
        <v>368</v>
      </c>
      <c r="C513" s="1" t="s">
        <v>369</v>
      </c>
      <c r="E513" s="2"/>
      <c r="F513" s="2"/>
    </row>
    <row r="514" spans="1:6" x14ac:dyDescent="0.3">
      <c r="A514" s="1" t="s">
        <v>143</v>
      </c>
      <c r="B514" s="1" t="s">
        <v>368</v>
      </c>
      <c r="C514" s="1" t="s">
        <v>369</v>
      </c>
      <c r="E514" s="2"/>
      <c r="F514" s="2"/>
    </row>
    <row r="515" spans="1:6" x14ac:dyDescent="0.3">
      <c r="A515" s="1" t="s">
        <v>143</v>
      </c>
      <c r="B515" s="1" t="s">
        <v>368</v>
      </c>
      <c r="C515" s="1" t="s">
        <v>369</v>
      </c>
      <c r="E515" s="2"/>
      <c r="F515" s="2"/>
    </row>
    <row r="516" spans="1:6" x14ac:dyDescent="0.3">
      <c r="A516" s="1" t="s">
        <v>143</v>
      </c>
      <c r="B516" s="1" t="s">
        <v>46</v>
      </c>
      <c r="C516" s="1" t="s">
        <v>396</v>
      </c>
      <c r="E516" s="2"/>
      <c r="F516" s="2"/>
    </row>
    <row r="517" spans="1:6" x14ac:dyDescent="0.3">
      <c r="A517" s="1" t="s">
        <v>143</v>
      </c>
      <c r="B517" s="1" t="s">
        <v>46</v>
      </c>
      <c r="C517" s="1" t="s">
        <v>398</v>
      </c>
      <c r="E517" s="2"/>
      <c r="F517" s="2"/>
    </row>
    <row r="518" spans="1:6" x14ac:dyDescent="0.3">
      <c r="A518" s="1" t="s">
        <v>143</v>
      </c>
      <c r="B518" s="1" t="s">
        <v>46</v>
      </c>
      <c r="C518" s="1" t="s">
        <v>400</v>
      </c>
      <c r="E518" s="2"/>
      <c r="F518" s="2"/>
    </row>
    <row r="519" spans="1:6" x14ac:dyDescent="0.3">
      <c r="A519" s="1" t="s">
        <v>143</v>
      </c>
      <c r="B519" s="1" t="s">
        <v>46</v>
      </c>
      <c r="C519" s="1" t="s">
        <v>402</v>
      </c>
      <c r="E519" s="2"/>
      <c r="F519" s="2"/>
    </row>
    <row r="520" spans="1:6" x14ac:dyDescent="0.3">
      <c r="A520" s="1" t="s">
        <v>143</v>
      </c>
      <c r="B520" s="1" t="s">
        <v>46</v>
      </c>
      <c r="C520" s="1" t="s">
        <v>402</v>
      </c>
      <c r="E520" s="2"/>
      <c r="F520" s="2"/>
    </row>
    <row r="521" spans="1:6" x14ac:dyDescent="0.3">
      <c r="A521" s="1" t="s">
        <v>143</v>
      </c>
      <c r="B521" s="1" t="s">
        <v>46</v>
      </c>
      <c r="C521" s="1" t="s">
        <v>404</v>
      </c>
      <c r="E521" s="2"/>
      <c r="F521" s="2"/>
    </row>
    <row r="522" spans="1:6" x14ac:dyDescent="0.3">
      <c r="A522" s="1" t="s">
        <v>143</v>
      </c>
      <c r="B522" s="1" t="s">
        <v>46</v>
      </c>
      <c r="C522" s="1" t="s">
        <v>406</v>
      </c>
      <c r="E522" s="2"/>
      <c r="F522" s="2"/>
    </row>
    <row r="523" spans="1:6" x14ac:dyDescent="0.3">
      <c r="A523" s="1" t="s">
        <v>143</v>
      </c>
      <c r="B523" s="1" t="s">
        <v>46</v>
      </c>
      <c r="C523" s="1" t="s">
        <v>410</v>
      </c>
      <c r="E523" s="2"/>
      <c r="F523" s="2"/>
    </row>
    <row r="524" spans="1:6" x14ac:dyDescent="0.3">
      <c r="A524" s="1" t="s">
        <v>143</v>
      </c>
      <c r="B524" s="1" t="s">
        <v>46</v>
      </c>
      <c r="C524" s="1" t="s">
        <v>412</v>
      </c>
      <c r="E524" s="3"/>
      <c r="F524" s="3"/>
    </row>
    <row r="525" spans="1:6" x14ac:dyDescent="0.3">
      <c r="A525" s="1" t="s">
        <v>143</v>
      </c>
      <c r="B525" s="1" t="s">
        <v>46</v>
      </c>
      <c r="C525" s="1" t="s">
        <v>412</v>
      </c>
      <c r="E525" s="2"/>
      <c r="F525" s="2"/>
    </row>
    <row r="526" spans="1:6" x14ac:dyDescent="0.3">
      <c r="A526" s="1" t="s">
        <v>143</v>
      </c>
      <c r="B526" s="1" t="s">
        <v>46</v>
      </c>
      <c r="C526" s="1" t="s">
        <v>414</v>
      </c>
      <c r="E526" s="2"/>
      <c r="F526" s="2"/>
    </row>
    <row r="527" spans="1:6" x14ac:dyDescent="0.3">
      <c r="A527" s="1" t="s">
        <v>143</v>
      </c>
      <c r="B527" s="1" t="s">
        <v>46</v>
      </c>
      <c r="C527" s="1" t="s">
        <v>414</v>
      </c>
      <c r="E527" s="2"/>
      <c r="F527" s="2"/>
    </row>
    <row r="528" spans="1:6" x14ac:dyDescent="0.3">
      <c r="A528" s="1" t="s">
        <v>143</v>
      </c>
      <c r="B528" s="1" t="s">
        <v>46</v>
      </c>
      <c r="C528" s="1" t="s">
        <v>414</v>
      </c>
      <c r="E528" s="2"/>
      <c r="F528" s="2"/>
    </row>
    <row r="529" spans="1:6" x14ac:dyDescent="0.3">
      <c r="A529" s="1" t="s">
        <v>143</v>
      </c>
      <c r="B529" s="1" t="s">
        <v>46</v>
      </c>
      <c r="C529" s="1" t="s">
        <v>416</v>
      </c>
      <c r="E529" s="2"/>
      <c r="F529" s="2"/>
    </row>
    <row r="530" spans="1:6" x14ac:dyDescent="0.3">
      <c r="A530" s="1" t="s">
        <v>143</v>
      </c>
      <c r="B530" s="1" t="s">
        <v>46</v>
      </c>
      <c r="C530" s="1" t="s">
        <v>418</v>
      </c>
      <c r="E530" s="2"/>
      <c r="F530" s="2"/>
    </row>
    <row r="531" spans="1:6" x14ac:dyDescent="0.3">
      <c r="A531" s="1" t="s">
        <v>143</v>
      </c>
      <c r="B531" s="1" t="s">
        <v>46</v>
      </c>
      <c r="C531" s="1" t="s">
        <v>418</v>
      </c>
      <c r="E531" s="2"/>
      <c r="F531" s="2"/>
    </row>
    <row r="532" spans="1:6" x14ac:dyDescent="0.3">
      <c r="A532" s="1" t="s">
        <v>143</v>
      </c>
      <c r="B532" s="1" t="s">
        <v>46</v>
      </c>
      <c r="C532" s="1" t="s">
        <v>420</v>
      </c>
      <c r="E532" s="2"/>
      <c r="F532" s="2"/>
    </row>
    <row r="533" spans="1:6" x14ac:dyDescent="0.3">
      <c r="A533" s="1" t="s">
        <v>143</v>
      </c>
      <c r="B533" s="1" t="s">
        <v>46</v>
      </c>
      <c r="C533" s="1" t="s">
        <v>422</v>
      </c>
      <c r="E533" s="3"/>
      <c r="F533" s="3"/>
    </row>
    <row r="534" spans="1:6" x14ac:dyDescent="0.3">
      <c r="A534" s="1" t="s">
        <v>143</v>
      </c>
      <c r="B534" s="1" t="s">
        <v>46</v>
      </c>
      <c r="C534" s="1" t="s">
        <v>424</v>
      </c>
      <c r="E534" s="2"/>
      <c r="F534" s="2"/>
    </row>
    <row r="535" spans="1:6" x14ac:dyDescent="0.3">
      <c r="A535" s="1" t="s">
        <v>143</v>
      </c>
      <c r="B535" s="1" t="s">
        <v>46</v>
      </c>
      <c r="C535" s="1" t="s">
        <v>594</v>
      </c>
      <c r="E535" s="2"/>
      <c r="F535" s="2"/>
    </row>
    <row r="536" spans="1:6" x14ac:dyDescent="0.3">
      <c r="A536" s="1" t="s">
        <v>143</v>
      </c>
      <c r="B536" s="1" t="s">
        <v>46</v>
      </c>
      <c r="C536" s="1" t="s">
        <v>426</v>
      </c>
      <c r="E536" s="3"/>
      <c r="F536" s="2"/>
    </row>
    <row r="537" spans="1:6" x14ac:dyDescent="0.3">
      <c r="A537" s="1" t="s">
        <v>143</v>
      </c>
      <c r="B537" s="1" t="s">
        <v>46</v>
      </c>
      <c r="C537" s="1" t="s">
        <v>428</v>
      </c>
      <c r="E537" s="2"/>
      <c r="F537" s="2"/>
    </row>
    <row r="538" spans="1:6" x14ac:dyDescent="0.3">
      <c r="A538" s="1" t="s">
        <v>143</v>
      </c>
      <c r="B538" s="1" t="s">
        <v>46</v>
      </c>
      <c r="C538" s="1" t="s">
        <v>428</v>
      </c>
      <c r="E538" s="3"/>
      <c r="F538" s="2"/>
    </row>
    <row r="539" spans="1:6" x14ac:dyDescent="0.3">
      <c r="A539" s="1" t="s">
        <v>143</v>
      </c>
      <c r="B539" s="1" t="s">
        <v>46</v>
      </c>
      <c r="C539" s="1" t="s">
        <v>430</v>
      </c>
      <c r="E539" s="2"/>
      <c r="F539" s="2"/>
    </row>
    <row r="540" spans="1:6" x14ac:dyDescent="0.3">
      <c r="A540" s="1" t="s">
        <v>143</v>
      </c>
      <c r="B540" s="1" t="s">
        <v>46</v>
      </c>
      <c r="C540" s="1" t="s">
        <v>432</v>
      </c>
      <c r="E540" s="3"/>
      <c r="F540" s="3"/>
    </row>
    <row r="541" spans="1:6" x14ac:dyDescent="0.3">
      <c r="A541" s="1" t="s">
        <v>143</v>
      </c>
      <c r="B541" s="1" t="s">
        <v>46</v>
      </c>
      <c r="C541" s="1" t="s">
        <v>434</v>
      </c>
      <c r="E541" s="2"/>
      <c r="F541" s="2"/>
    </row>
    <row r="542" spans="1:6" x14ac:dyDescent="0.3">
      <c r="A542" s="1" t="s">
        <v>143</v>
      </c>
      <c r="B542" s="1" t="s">
        <v>46</v>
      </c>
      <c r="C542" s="1" t="s">
        <v>434</v>
      </c>
      <c r="E542" s="2"/>
      <c r="F542" s="2"/>
    </row>
    <row r="543" spans="1:6" x14ac:dyDescent="0.3">
      <c r="A543" s="1" t="s">
        <v>143</v>
      </c>
      <c r="B543" s="1" t="s">
        <v>46</v>
      </c>
      <c r="C543" s="1" t="s">
        <v>436</v>
      </c>
      <c r="E543" s="2"/>
      <c r="F543" s="2"/>
    </row>
    <row r="544" spans="1:6" x14ac:dyDescent="0.3">
      <c r="A544" s="1" t="s">
        <v>143</v>
      </c>
      <c r="B544" s="1" t="s">
        <v>46</v>
      </c>
      <c r="C544" s="1" t="s">
        <v>436</v>
      </c>
      <c r="E544" s="2"/>
      <c r="F544" s="2"/>
    </row>
    <row r="545" spans="1:6" x14ac:dyDescent="0.3">
      <c r="A545" s="1" t="s">
        <v>143</v>
      </c>
      <c r="B545" s="1" t="s">
        <v>46</v>
      </c>
      <c r="C545" s="1" t="s">
        <v>438</v>
      </c>
      <c r="E545" s="2"/>
      <c r="F545" s="2"/>
    </row>
    <row r="546" spans="1:6" x14ac:dyDescent="0.3">
      <c r="A546" s="1" t="s">
        <v>143</v>
      </c>
      <c r="B546" s="1" t="s">
        <v>46</v>
      </c>
      <c r="C546" s="1" t="s">
        <v>438</v>
      </c>
      <c r="E546" s="2"/>
      <c r="F546" s="2"/>
    </row>
    <row r="547" spans="1:6" x14ac:dyDescent="0.3">
      <c r="A547" s="1" t="s">
        <v>143</v>
      </c>
      <c r="B547" s="1" t="s">
        <v>46</v>
      </c>
      <c r="C547" s="1" t="s">
        <v>440</v>
      </c>
      <c r="E547" s="2"/>
      <c r="F547" s="2"/>
    </row>
    <row r="548" spans="1:6" x14ac:dyDescent="0.3">
      <c r="A548" s="1" t="s">
        <v>143</v>
      </c>
      <c r="B548" s="1" t="s">
        <v>46</v>
      </c>
      <c r="C548" s="1" t="s">
        <v>442</v>
      </c>
      <c r="E548" s="2"/>
      <c r="F548" s="2"/>
    </row>
    <row r="549" spans="1:6" x14ac:dyDescent="0.3">
      <c r="A549" s="1" t="s">
        <v>143</v>
      </c>
      <c r="B549" s="1" t="s">
        <v>46</v>
      </c>
      <c r="C549" s="1" t="s">
        <v>444</v>
      </c>
      <c r="E549" s="2"/>
      <c r="F549" s="2"/>
    </row>
    <row r="550" spans="1:6" x14ac:dyDescent="0.3">
      <c r="A550" s="1" t="s">
        <v>143</v>
      </c>
      <c r="B550" s="1" t="s">
        <v>46</v>
      </c>
      <c r="C550" s="1" t="s">
        <v>444</v>
      </c>
      <c r="E550" s="2"/>
      <c r="F550" s="2"/>
    </row>
    <row r="551" spans="1:6" x14ac:dyDescent="0.3">
      <c r="A551" s="1" t="s">
        <v>143</v>
      </c>
      <c r="B551" s="1" t="s">
        <v>46</v>
      </c>
      <c r="C551" s="1" t="s">
        <v>446</v>
      </c>
      <c r="E551" s="2"/>
      <c r="F551" s="2"/>
    </row>
    <row r="552" spans="1:6" x14ac:dyDescent="0.3">
      <c r="A552" s="1" t="s">
        <v>143</v>
      </c>
      <c r="B552" s="1" t="s">
        <v>46</v>
      </c>
      <c r="C552" s="1" t="s">
        <v>446</v>
      </c>
      <c r="E552" s="2"/>
      <c r="F552" s="2"/>
    </row>
    <row r="553" spans="1:6" x14ac:dyDescent="0.3">
      <c r="A553" s="1" t="s">
        <v>143</v>
      </c>
      <c r="B553" s="1" t="s">
        <v>46</v>
      </c>
      <c r="C553" s="1" t="s">
        <v>448</v>
      </c>
      <c r="E553" s="3"/>
      <c r="F553" s="2"/>
    </row>
    <row r="554" spans="1:6" x14ac:dyDescent="0.3">
      <c r="A554" s="1" t="s">
        <v>143</v>
      </c>
      <c r="B554" s="1" t="s">
        <v>46</v>
      </c>
      <c r="C554" s="1" t="s">
        <v>450</v>
      </c>
      <c r="E554" s="2"/>
      <c r="F554" s="2"/>
    </row>
    <row r="555" spans="1:6" x14ac:dyDescent="0.3">
      <c r="A555" s="1" t="s">
        <v>143</v>
      </c>
      <c r="B555" s="1" t="s">
        <v>46</v>
      </c>
      <c r="C555" s="1" t="s">
        <v>452</v>
      </c>
      <c r="E555" s="2"/>
      <c r="F555" s="2"/>
    </row>
    <row r="556" spans="1:6" x14ac:dyDescent="0.3">
      <c r="A556" s="1" t="s">
        <v>143</v>
      </c>
      <c r="B556" s="1" t="s">
        <v>46</v>
      </c>
      <c r="C556" s="1" t="s">
        <v>454</v>
      </c>
      <c r="E556" s="2"/>
      <c r="F556" s="2"/>
    </row>
    <row r="557" spans="1:6" x14ac:dyDescent="0.3">
      <c r="A557" s="1" t="s">
        <v>143</v>
      </c>
      <c r="B557" s="1" t="s">
        <v>46</v>
      </c>
      <c r="C557" s="1" t="s">
        <v>454</v>
      </c>
      <c r="E557" s="2"/>
      <c r="F557" s="2"/>
    </row>
    <row r="558" spans="1:6" x14ac:dyDescent="0.3">
      <c r="A558" s="1" t="s">
        <v>143</v>
      </c>
      <c r="B558" s="1" t="s">
        <v>46</v>
      </c>
      <c r="C558" s="1" t="s">
        <v>456</v>
      </c>
      <c r="E558" s="2"/>
      <c r="F558" s="2"/>
    </row>
    <row r="559" spans="1:6" x14ac:dyDescent="0.3">
      <c r="A559" s="1" t="s">
        <v>143</v>
      </c>
      <c r="B559" s="1" t="s">
        <v>46</v>
      </c>
      <c r="C559" s="1" t="s">
        <v>456</v>
      </c>
      <c r="E559" s="2"/>
      <c r="F559" s="2"/>
    </row>
    <row r="560" spans="1:6" x14ac:dyDescent="0.3">
      <c r="A560" s="1" t="s">
        <v>143</v>
      </c>
      <c r="B560" s="1" t="s">
        <v>46</v>
      </c>
      <c r="C560" s="1" t="s">
        <v>458</v>
      </c>
      <c r="E560" s="2"/>
      <c r="F560" s="2"/>
    </row>
    <row r="561" spans="1:6" x14ac:dyDescent="0.3">
      <c r="A561" s="1" t="s">
        <v>143</v>
      </c>
      <c r="B561" s="1" t="s">
        <v>46</v>
      </c>
      <c r="C561" s="1" t="s">
        <v>458</v>
      </c>
      <c r="E561" s="2"/>
      <c r="F561" s="2"/>
    </row>
    <row r="562" spans="1:6" x14ac:dyDescent="0.3">
      <c r="A562" s="1" t="s">
        <v>143</v>
      </c>
      <c r="B562" s="1" t="s">
        <v>46</v>
      </c>
      <c r="C562" s="1" t="s">
        <v>460</v>
      </c>
      <c r="E562" s="2"/>
      <c r="F562" s="2"/>
    </row>
    <row r="563" spans="1:6" x14ac:dyDescent="0.3">
      <c r="A563" s="1" t="s">
        <v>143</v>
      </c>
      <c r="B563" s="1" t="s">
        <v>46</v>
      </c>
      <c r="C563" s="1" t="s">
        <v>460</v>
      </c>
      <c r="E563" s="3"/>
      <c r="F563" s="3"/>
    </row>
    <row r="564" spans="1:6" x14ac:dyDescent="0.3">
      <c r="A564" s="1" t="s">
        <v>143</v>
      </c>
      <c r="B564" s="1" t="s">
        <v>46</v>
      </c>
      <c r="C564" s="1" t="s">
        <v>462</v>
      </c>
      <c r="E564" s="2"/>
      <c r="F564" s="2"/>
    </row>
    <row r="565" spans="1:6" x14ac:dyDescent="0.3">
      <c r="A565" s="1" t="s">
        <v>143</v>
      </c>
      <c r="B565" s="1" t="s">
        <v>46</v>
      </c>
      <c r="C565" s="1" t="s">
        <v>464</v>
      </c>
      <c r="E565" s="3"/>
      <c r="F565" s="3"/>
    </row>
    <row r="566" spans="1:6" x14ac:dyDescent="0.3">
      <c r="A566" s="1" t="s">
        <v>143</v>
      </c>
      <c r="B566" s="1" t="s">
        <v>46</v>
      </c>
      <c r="C566" s="1" t="s">
        <v>464</v>
      </c>
      <c r="E566" s="3"/>
      <c r="F566" s="3"/>
    </row>
    <row r="567" spans="1:6" x14ac:dyDescent="0.3">
      <c r="A567" s="1" t="s">
        <v>143</v>
      </c>
      <c r="B567" s="1" t="s">
        <v>46</v>
      </c>
      <c r="C567" s="1" t="s">
        <v>466</v>
      </c>
      <c r="E567" s="2"/>
      <c r="F567" s="2"/>
    </row>
    <row r="568" spans="1:6" x14ac:dyDescent="0.3">
      <c r="A568" s="1" t="s">
        <v>143</v>
      </c>
      <c r="B568" s="1" t="s">
        <v>46</v>
      </c>
      <c r="C568" s="1" t="s">
        <v>468</v>
      </c>
      <c r="E568" s="2"/>
      <c r="F568" s="2"/>
    </row>
    <row r="569" spans="1:6" x14ac:dyDescent="0.3">
      <c r="A569" s="1" t="s">
        <v>143</v>
      </c>
      <c r="B569" s="1" t="s">
        <v>46</v>
      </c>
      <c r="C569" s="1" t="s">
        <v>470</v>
      </c>
      <c r="E569" s="2"/>
      <c r="F569" s="2"/>
    </row>
    <row r="570" spans="1:6" x14ac:dyDescent="0.3">
      <c r="A570" s="1" t="s">
        <v>143</v>
      </c>
      <c r="B570" s="1" t="s">
        <v>46</v>
      </c>
      <c r="C570" s="1" t="s">
        <v>472</v>
      </c>
      <c r="E570" s="3"/>
      <c r="F570" s="3"/>
    </row>
    <row r="571" spans="1:6" x14ac:dyDescent="0.3">
      <c r="A571" s="1" t="s">
        <v>143</v>
      </c>
      <c r="B571" s="1" t="s">
        <v>46</v>
      </c>
      <c r="C571" s="1" t="s">
        <v>474</v>
      </c>
      <c r="E571" s="2"/>
      <c r="F571" s="2"/>
    </row>
    <row r="572" spans="1:6" x14ac:dyDescent="0.3">
      <c r="A572" s="1" t="s">
        <v>143</v>
      </c>
      <c r="B572" s="1" t="s">
        <v>46</v>
      </c>
      <c r="C572" s="1" t="s">
        <v>476</v>
      </c>
      <c r="E572" s="2"/>
      <c r="F572" s="2"/>
    </row>
    <row r="573" spans="1:6" x14ac:dyDescent="0.3">
      <c r="A573" s="1" t="s">
        <v>143</v>
      </c>
      <c r="B573" s="1" t="s">
        <v>46</v>
      </c>
      <c r="C573" s="1" t="s">
        <v>478</v>
      </c>
      <c r="E573" s="2"/>
      <c r="F573" s="2"/>
    </row>
    <row r="574" spans="1:6" x14ac:dyDescent="0.3">
      <c r="A574" s="1" t="s">
        <v>143</v>
      </c>
      <c r="B574" s="1" t="s">
        <v>46</v>
      </c>
      <c r="C574" s="1" t="s">
        <v>480</v>
      </c>
      <c r="E574" s="2"/>
      <c r="F574" s="2"/>
    </row>
    <row r="575" spans="1:6" x14ac:dyDescent="0.3">
      <c r="A575" s="1" t="s">
        <v>143</v>
      </c>
      <c r="B575" s="1" t="s">
        <v>46</v>
      </c>
      <c r="C575" s="1" t="s">
        <v>482</v>
      </c>
      <c r="E575" s="2"/>
      <c r="F575" s="2"/>
    </row>
    <row r="576" spans="1:6" x14ac:dyDescent="0.3">
      <c r="A576" s="1" t="s">
        <v>143</v>
      </c>
      <c r="B576" s="1" t="s">
        <v>46</v>
      </c>
      <c r="C576" s="1" t="s">
        <v>484</v>
      </c>
      <c r="E576" s="2"/>
      <c r="F576" s="2"/>
    </row>
    <row r="577" spans="1:6" x14ac:dyDescent="0.3">
      <c r="A577" s="1" t="s">
        <v>143</v>
      </c>
      <c r="B577" s="1" t="s">
        <v>46</v>
      </c>
      <c r="C577" s="1" t="s">
        <v>486</v>
      </c>
      <c r="E577" s="2"/>
      <c r="F577" s="2"/>
    </row>
    <row r="578" spans="1:6" x14ac:dyDescent="0.3">
      <c r="A578" s="1" t="s">
        <v>143</v>
      </c>
      <c r="B578" s="1" t="s">
        <v>46</v>
      </c>
      <c r="C578" s="1" t="s">
        <v>488</v>
      </c>
      <c r="E578" s="2"/>
      <c r="F578" s="2"/>
    </row>
    <row r="579" spans="1:6" x14ac:dyDescent="0.3">
      <c r="A579" s="1" t="s">
        <v>143</v>
      </c>
      <c r="B579" s="1" t="s">
        <v>46</v>
      </c>
      <c r="C579" s="1" t="s">
        <v>488</v>
      </c>
      <c r="E579" s="3"/>
      <c r="F579" s="2"/>
    </row>
    <row r="580" spans="1:6" x14ac:dyDescent="0.3">
      <c r="A580" s="1" t="s">
        <v>143</v>
      </c>
      <c r="B580" s="1" t="s">
        <v>46</v>
      </c>
      <c r="C580" s="1" t="s">
        <v>488</v>
      </c>
      <c r="E580" s="3"/>
      <c r="F580" s="2"/>
    </row>
    <row r="581" spans="1:6" x14ac:dyDescent="0.3">
      <c r="A581" s="1" t="s">
        <v>143</v>
      </c>
      <c r="B581" s="1" t="s">
        <v>46</v>
      </c>
      <c r="C581" s="1" t="s">
        <v>490</v>
      </c>
      <c r="E581" s="2"/>
      <c r="F581" s="2"/>
    </row>
    <row r="582" spans="1:6" x14ac:dyDescent="0.3">
      <c r="A582" s="1" t="s">
        <v>143</v>
      </c>
      <c r="B582" s="1" t="s">
        <v>46</v>
      </c>
      <c r="C582" s="1" t="s">
        <v>492</v>
      </c>
      <c r="E582" s="3"/>
      <c r="F582" s="3"/>
    </row>
    <row r="583" spans="1:6" x14ac:dyDescent="0.3">
      <c r="A583" s="1" t="s">
        <v>143</v>
      </c>
      <c r="B583" s="1" t="s">
        <v>46</v>
      </c>
      <c r="C583" s="1" t="s">
        <v>494</v>
      </c>
      <c r="E583" s="2"/>
      <c r="F583" s="2"/>
    </row>
    <row r="584" spans="1:6" x14ac:dyDescent="0.3">
      <c r="A584" s="1" t="s">
        <v>143</v>
      </c>
      <c r="B584" s="1" t="s">
        <v>46</v>
      </c>
      <c r="C584" s="1" t="s">
        <v>496</v>
      </c>
      <c r="E584" s="2"/>
      <c r="F584" s="2"/>
    </row>
    <row r="585" spans="1:6" x14ac:dyDescent="0.3">
      <c r="A585" s="1" t="s">
        <v>143</v>
      </c>
      <c r="B585" s="1" t="s">
        <v>46</v>
      </c>
      <c r="C585" s="1" t="s">
        <v>905</v>
      </c>
      <c r="E585" s="2"/>
      <c r="F585" s="2"/>
    </row>
    <row r="586" spans="1:6" x14ac:dyDescent="0.3">
      <c r="A586" s="1" t="s">
        <v>143</v>
      </c>
      <c r="B586" s="1" t="s">
        <v>46</v>
      </c>
      <c r="C586" s="1" t="s">
        <v>502</v>
      </c>
      <c r="E586" s="2"/>
      <c r="F586" s="2"/>
    </row>
    <row r="587" spans="1:6" x14ac:dyDescent="0.3">
      <c r="A587" s="1" t="s">
        <v>143</v>
      </c>
      <c r="B587" s="1" t="s">
        <v>46</v>
      </c>
      <c r="C587" s="1" t="s">
        <v>504</v>
      </c>
      <c r="E587" s="2"/>
      <c r="F587" s="2"/>
    </row>
    <row r="588" spans="1:6" x14ac:dyDescent="0.3">
      <c r="A588" s="1" t="s">
        <v>143</v>
      </c>
      <c r="B588" s="1" t="s">
        <v>46</v>
      </c>
      <c r="C588" s="1" t="s">
        <v>506</v>
      </c>
      <c r="E588" s="2"/>
      <c r="F588" s="2"/>
    </row>
    <row r="589" spans="1:6" x14ac:dyDescent="0.3">
      <c r="A589" s="1" t="s">
        <v>143</v>
      </c>
      <c r="B589" s="1" t="s">
        <v>508</v>
      </c>
      <c r="C589" s="1" t="s">
        <v>509</v>
      </c>
      <c r="E589" s="2"/>
      <c r="F589" s="2"/>
    </row>
    <row r="590" spans="1:6" x14ac:dyDescent="0.3">
      <c r="A590" s="1" t="s">
        <v>143</v>
      </c>
      <c r="B590" s="1" t="s">
        <v>508</v>
      </c>
      <c r="C590" s="1" t="s">
        <v>509</v>
      </c>
      <c r="E590" s="2"/>
      <c r="F590" s="2"/>
    </row>
    <row r="591" spans="1:6" x14ac:dyDescent="0.3">
      <c r="A591" s="1" t="s">
        <v>143</v>
      </c>
      <c r="B591" s="1" t="s">
        <v>508</v>
      </c>
      <c r="C591" s="1" t="s">
        <v>509</v>
      </c>
      <c r="E591" s="2"/>
      <c r="F591" s="2"/>
    </row>
    <row r="592" spans="1:6" x14ac:dyDescent="0.3">
      <c r="A592" s="1" t="s">
        <v>143</v>
      </c>
      <c r="B592" s="1" t="s">
        <v>508</v>
      </c>
      <c r="C592" s="1" t="s">
        <v>509</v>
      </c>
      <c r="E592" s="2"/>
      <c r="F592" s="2"/>
    </row>
    <row r="593" spans="1:6" x14ac:dyDescent="0.3">
      <c r="A593" s="1" t="s">
        <v>143</v>
      </c>
      <c r="B593" s="1" t="s">
        <v>508</v>
      </c>
      <c r="C593" s="1" t="s">
        <v>509</v>
      </c>
      <c r="E593" s="2"/>
      <c r="F593" s="2"/>
    </row>
    <row r="594" spans="1:6" x14ac:dyDescent="0.3">
      <c r="A594" s="1" t="s">
        <v>143</v>
      </c>
      <c r="B594" s="1" t="s">
        <v>508</v>
      </c>
      <c r="C594" s="1" t="s">
        <v>509</v>
      </c>
      <c r="E594" s="2"/>
      <c r="F594" s="2"/>
    </row>
    <row r="595" spans="1:6" x14ac:dyDescent="0.3">
      <c r="A595" s="1" t="s">
        <v>143</v>
      </c>
      <c r="B595" s="1" t="s">
        <v>508</v>
      </c>
      <c r="C595" s="1" t="s">
        <v>509</v>
      </c>
      <c r="E595" s="2"/>
      <c r="F595" s="2"/>
    </row>
    <row r="596" spans="1:6" x14ac:dyDescent="0.3">
      <c r="A596" s="1" t="s">
        <v>143</v>
      </c>
      <c r="B596" s="1" t="s">
        <v>508</v>
      </c>
      <c r="C596" s="1" t="s">
        <v>509</v>
      </c>
      <c r="E596" s="2"/>
      <c r="F596" s="2"/>
    </row>
    <row r="597" spans="1:6" x14ac:dyDescent="0.3">
      <c r="A597" s="1" t="s">
        <v>143</v>
      </c>
      <c r="B597" s="1" t="s">
        <v>508</v>
      </c>
      <c r="C597" s="1" t="s">
        <v>509</v>
      </c>
      <c r="E597" s="2"/>
      <c r="F597" s="2"/>
    </row>
    <row r="598" spans="1:6" x14ac:dyDescent="0.3">
      <c r="A598" s="1" t="s">
        <v>143</v>
      </c>
      <c r="B598" s="1" t="s">
        <v>508</v>
      </c>
      <c r="C598" s="1" t="s">
        <v>509</v>
      </c>
      <c r="E598" s="2"/>
      <c r="F598" s="2"/>
    </row>
    <row r="599" spans="1:6" x14ac:dyDescent="0.3">
      <c r="A599" s="1" t="s">
        <v>143</v>
      </c>
      <c r="B599" s="1" t="s">
        <v>508</v>
      </c>
      <c r="C599" s="1" t="s">
        <v>511</v>
      </c>
      <c r="E599" s="2"/>
      <c r="F599" s="2"/>
    </row>
    <row r="600" spans="1:6" x14ac:dyDescent="0.3">
      <c r="A600" s="1" t="s">
        <v>143</v>
      </c>
      <c r="B600" s="1" t="s">
        <v>508</v>
      </c>
      <c r="C600" s="1" t="s">
        <v>511</v>
      </c>
      <c r="E600" s="3"/>
      <c r="F600" s="3"/>
    </row>
    <row r="601" spans="1:6" x14ac:dyDescent="0.3">
      <c r="A601" s="1" t="s">
        <v>143</v>
      </c>
      <c r="B601" s="1" t="s">
        <v>508</v>
      </c>
      <c r="C601" s="1" t="s">
        <v>916</v>
      </c>
      <c r="E601" s="2"/>
      <c r="F601" s="2"/>
    </row>
    <row r="602" spans="1:6" x14ac:dyDescent="0.3">
      <c r="A602" s="1" t="s">
        <v>143</v>
      </c>
      <c r="B602" s="1" t="s">
        <v>508</v>
      </c>
      <c r="C602" s="1" t="s">
        <v>916</v>
      </c>
      <c r="E602" s="2"/>
      <c r="F602" s="2"/>
    </row>
    <row r="603" spans="1:6" x14ac:dyDescent="0.3">
      <c r="A603" s="1" t="s">
        <v>143</v>
      </c>
      <c r="B603" s="1" t="s">
        <v>508</v>
      </c>
      <c r="C603" s="1" t="s">
        <v>920</v>
      </c>
      <c r="E603" s="2"/>
      <c r="F603" s="2"/>
    </row>
    <row r="604" spans="1:6" x14ac:dyDescent="0.3">
      <c r="A604" s="1" t="s">
        <v>143</v>
      </c>
      <c r="B604" s="1" t="s">
        <v>508</v>
      </c>
      <c r="C604" s="1" t="s">
        <v>920</v>
      </c>
      <c r="E604" s="2"/>
      <c r="F604" s="2"/>
    </row>
    <row r="605" spans="1:6" x14ac:dyDescent="0.3">
      <c r="A605" s="1" t="s">
        <v>143</v>
      </c>
      <c r="B605" s="1" t="s">
        <v>508</v>
      </c>
      <c r="C605" s="1" t="s">
        <v>920</v>
      </c>
      <c r="E605" s="2"/>
      <c r="F605" s="2"/>
    </row>
    <row r="606" spans="1:6" x14ac:dyDescent="0.3">
      <c r="A606" s="1" t="s">
        <v>143</v>
      </c>
      <c r="B606" s="1" t="s">
        <v>508</v>
      </c>
      <c r="C606" s="1" t="s">
        <v>920</v>
      </c>
      <c r="E606" s="2"/>
      <c r="F606" s="2"/>
    </row>
    <row r="607" spans="1:6" x14ac:dyDescent="0.3">
      <c r="A607" s="1" t="s">
        <v>143</v>
      </c>
      <c r="B607" s="1" t="s">
        <v>508</v>
      </c>
      <c r="C607" s="1" t="s">
        <v>920</v>
      </c>
      <c r="E607" s="2"/>
      <c r="F607" s="2"/>
    </row>
    <row r="608" spans="1:6" x14ac:dyDescent="0.3">
      <c r="A608" s="1" t="s">
        <v>143</v>
      </c>
      <c r="B608" s="1" t="s">
        <v>508</v>
      </c>
      <c r="C608" s="1" t="s">
        <v>920</v>
      </c>
      <c r="E608" s="2"/>
      <c r="F608" s="2"/>
    </row>
    <row r="609" spans="1:6" x14ac:dyDescent="0.3">
      <c r="A609" s="1" t="s">
        <v>143</v>
      </c>
      <c r="B609" s="1" t="s">
        <v>508</v>
      </c>
      <c r="C609" s="1" t="s">
        <v>920</v>
      </c>
      <c r="E609" s="2"/>
      <c r="F609" s="2"/>
    </row>
    <row r="610" spans="1:6" x14ac:dyDescent="0.3">
      <c r="A610" s="1" t="s">
        <v>143</v>
      </c>
      <c r="B610" s="1" t="s">
        <v>508</v>
      </c>
      <c r="C610" s="1" t="s">
        <v>513</v>
      </c>
      <c r="E610" s="2"/>
      <c r="F610" s="2"/>
    </row>
    <row r="611" spans="1:6" x14ac:dyDescent="0.3">
      <c r="A611" s="1" t="s">
        <v>143</v>
      </c>
      <c r="B611" s="1" t="s">
        <v>508</v>
      </c>
      <c r="C611" s="1" t="s">
        <v>513</v>
      </c>
      <c r="E611" s="2"/>
      <c r="F611" s="2"/>
    </row>
    <row r="612" spans="1:6" x14ac:dyDescent="0.3">
      <c r="A612" s="1" t="s">
        <v>143</v>
      </c>
      <c r="B612" s="1" t="s">
        <v>508</v>
      </c>
      <c r="C612" s="1" t="s">
        <v>513</v>
      </c>
      <c r="E612" s="2"/>
      <c r="F612" s="2"/>
    </row>
    <row r="613" spans="1:6" x14ac:dyDescent="0.3">
      <c r="A613" s="1" t="s">
        <v>143</v>
      </c>
      <c r="B613" s="1" t="s">
        <v>508</v>
      </c>
      <c r="C613" s="1" t="s">
        <v>513</v>
      </c>
      <c r="E613" s="2"/>
      <c r="F613" s="2"/>
    </row>
    <row r="614" spans="1:6" x14ac:dyDescent="0.3">
      <c r="A614" s="1" t="s">
        <v>143</v>
      </c>
      <c r="B614" s="1" t="s">
        <v>508</v>
      </c>
      <c r="C614" s="1" t="s">
        <v>931</v>
      </c>
      <c r="E614" s="3"/>
      <c r="F614" s="3"/>
    </row>
    <row r="615" spans="1:6" x14ac:dyDescent="0.3">
      <c r="A615" s="1" t="s">
        <v>143</v>
      </c>
      <c r="B615" s="1" t="s">
        <v>508</v>
      </c>
      <c r="C615" s="1" t="s">
        <v>931</v>
      </c>
      <c r="E615" s="2"/>
      <c r="F615" s="2"/>
    </row>
    <row r="616" spans="1:6" x14ac:dyDescent="0.3">
      <c r="A616" s="1" t="s">
        <v>143</v>
      </c>
      <c r="B616" s="1" t="s">
        <v>508</v>
      </c>
      <c r="C616" s="1" t="s">
        <v>931</v>
      </c>
      <c r="E616" s="3"/>
      <c r="F616" s="3"/>
    </row>
    <row r="617" spans="1:6" x14ac:dyDescent="0.3">
      <c r="A617" s="1" t="s">
        <v>143</v>
      </c>
      <c r="B617" s="1" t="s">
        <v>508</v>
      </c>
      <c r="C617" s="1" t="s">
        <v>931</v>
      </c>
      <c r="E617" s="2"/>
      <c r="F617" s="2"/>
    </row>
    <row r="618" spans="1:6" x14ac:dyDescent="0.3">
      <c r="A618" s="1" t="s">
        <v>143</v>
      </c>
      <c r="B618" s="1" t="s">
        <v>508</v>
      </c>
      <c r="C618" s="1" t="s">
        <v>931</v>
      </c>
      <c r="E618" s="2"/>
      <c r="F618" s="2"/>
    </row>
    <row r="619" spans="1:6" x14ac:dyDescent="0.3">
      <c r="A619" s="1" t="s">
        <v>143</v>
      </c>
      <c r="B619" s="1" t="s">
        <v>508</v>
      </c>
      <c r="C619" s="1" t="s">
        <v>931</v>
      </c>
      <c r="E619" s="2"/>
      <c r="F619" s="2"/>
    </row>
    <row r="620" spans="1:6" x14ac:dyDescent="0.3">
      <c r="A620" s="1" t="s">
        <v>143</v>
      </c>
      <c r="B620" s="1" t="s">
        <v>508</v>
      </c>
      <c r="C620" s="1" t="s">
        <v>931</v>
      </c>
      <c r="E620" s="2"/>
      <c r="F620" s="2"/>
    </row>
    <row r="621" spans="1:6" x14ac:dyDescent="0.3">
      <c r="A621" s="1" t="s">
        <v>143</v>
      </c>
      <c r="B621" s="1" t="s">
        <v>508</v>
      </c>
      <c r="C621" s="1" t="s">
        <v>936</v>
      </c>
      <c r="E621" s="3"/>
      <c r="F621" s="2"/>
    </row>
    <row r="622" spans="1:6" x14ac:dyDescent="0.3">
      <c r="A622" s="1" t="s">
        <v>143</v>
      </c>
      <c r="B622" s="1" t="s">
        <v>508</v>
      </c>
      <c r="C622" s="1" t="s">
        <v>936</v>
      </c>
      <c r="E622" s="2"/>
      <c r="F622" s="2"/>
    </row>
    <row r="623" spans="1:6" x14ac:dyDescent="0.3">
      <c r="A623" s="1" t="s">
        <v>143</v>
      </c>
      <c r="B623" s="1" t="s">
        <v>508</v>
      </c>
      <c r="C623" s="1" t="s">
        <v>936</v>
      </c>
      <c r="E623" s="3"/>
      <c r="F623" s="3"/>
    </row>
    <row r="624" spans="1:6" x14ac:dyDescent="0.3">
      <c r="A624" s="1" t="s">
        <v>143</v>
      </c>
      <c r="B624" s="1" t="s">
        <v>508</v>
      </c>
      <c r="C624" s="1" t="s">
        <v>936</v>
      </c>
      <c r="E624" s="2"/>
      <c r="F624" s="2"/>
    </row>
    <row r="625" spans="1:6" x14ac:dyDescent="0.3">
      <c r="A625" s="1" t="s">
        <v>143</v>
      </c>
      <c r="B625" s="1" t="s">
        <v>939</v>
      </c>
      <c r="C625" s="1" t="s">
        <v>940</v>
      </c>
      <c r="E625" s="2"/>
      <c r="F625" s="2"/>
    </row>
    <row r="626" spans="1:6" x14ac:dyDescent="0.3">
      <c r="A626" s="1" t="s">
        <v>143</v>
      </c>
      <c r="B626" s="1" t="s">
        <v>939</v>
      </c>
      <c r="C626" s="1" t="s">
        <v>940</v>
      </c>
      <c r="E626" s="2"/>
      <c r="F626" s="2"/>
    </row>
    <row r="627" spans="1:6" x14ac:dyDescent="0.3">
      <c r="A627" s="1" t="s">
        <v>143</v>
      </c>
      <c r="B627" s="1" t="s">
        <v>939</v>
      </c>
      <c r="C627" s="1" t="s">
        <v>940</v>
      </c>
      <c r="E627" s="2"/>
      <c r="F627" s="2"/>
    </row>
    <row r="628" spans="1:6" x14ac:dyDescent="0.3">
      <c r="A628" s="1" t="s">
        <v>143</v>
      </c>
      <c r="B628" s="1" t="s">
        <v>939</v>
      </c>
      <c r="C628" s="1" t="s">
        <v>940</v>
      </c>
      <c r="E628" s="2"/>
      <c r="F628" s="2"/>
    </row>
    <row r="629" spans="1:6" x14ac:dyDescent="0.3">
      <c r="A629" s="1" t="s">
        <v>143</v>
      </c>
      <c r="B629" s="1" t="s">
        <v>939</v>
      </c>
      <c r="C629" s="1" t="s">
        <v>940</v>
      </c>
      <c r="E629" s="2"/>
      <c r="F629" s="2"/>
    </row>
    <row r="630" spans="1:6" x14ac:dyDescent="0.3">
      <c r="A630" s="1" t="s">
        <v>143</v>
      </c>
      <c r="B630" s="1" t="s">
        <v>939</v>
      </c>
      <c r="C630" s="1" t="s">
        <v>940</v>
      </c>
      <c r="E630" s="2"/>
      <c r="F630" s="2"/>
    </row>
    <row r="631" spans="1:6" x14ac:dyDescent="0.3">
      <c r="A631" s="1" t="s">
        <v>143</v>
      </c>
      <c r="B631" s="1" t="s">
        <v>939</v>
      </c>
      <c r="C631" s="1" t="s">
        <v>940</v>
      </c>
      <c r="E631" s="2"/>
      <c r="F631" s="2"/>
    </row>
    <row r="632" spans="1:6" x14ac:dyDescent="0.3">
      <c r="A632" s="1" t="s">
        <v>143</v>
      </c>
      <c r="B632" s="1" t="s">
        <v>939</v>
      </c>
      <c r="C632" s="1" t="s">
        <v>940</v>
      </c>
      <c r="E632" s="2"/>
      <c r="F632" s="2"/>
    </row>
    <row r="633" spans="1:6" x14ac:dyDescent="0.3">
      <c r="A633" s="1" t="s">
        <v>143</v>
      </c>
      <c r="B633" s="1" t="s">
        <v>939</v>
      </c>
      <c r="C633" s="1" t="s">
        <v>940</v>
      </c>
      <c r="E633" s="2"/>
      <c r="F633" s="2"/>
    </row>
    <row r="634" spans="1:6" x14ac:dyDescent="0.3">
      <c r="A634" s="1" t="s">
        <v>143</v>
      </c>
      <c r="B634" s="1" t="s">
        <v>939</v>
      </c>
      <c r="C634" s="1" t="s">
        <v>940</v>
      </c>
      <c r="E634" s="2"/>
      <c r="F634" s="2"/>
    </row>
    <row r="635" spans="1:6" x14ac:dyDescent="0.3">
      <c r="A635" s="1" t="s">
        <v>143</v>
      </c>
      <c r="B635" s="1" t="s">
        <v>939</v>
      </c>
      <c r="C635" s="1" t="s">
        <v>965</v>
      </c>
      <c r="E635" s="2"/>
      <c r="F635" s="2"/>
    </row>
    <row r="636" spans="1:6" x14ac:dyDescent="0.3">
      <c r="A636" s="1" t="s">
        <v>143</v>
      </c>
      <c r="B636" s="1" t="s">
        <v>939</v>
      </c>
      <c r="C636" s="1" t="s">
        <v>965</v>
      </c>
      <c r="E636" s="3"/>
      <c r="F636" s="3"/>
    </row>
    <row r="637" spans="1:6" x14ac:dyDescent="0.3">
      <c r="A637" s="1" t="s">
        <v>143</v>
      </c>
      <c r="B637" s="1" t="s">
        <v>939</v>
      </c>
      <c r="C637" s="1" t="s">
        <v>965</v>
      </c>
      <c r="E637" s="2"/>
      <c r="F637" s="2"/>
    </row>
    <row r="638" spans="1:6" x14ac:dyDescent="0.3">
      <c r="A638" s="1" t="s">
        <v>143</v>
      </c>
      <c r="B638" s="1" t="s">
        <v>939</v>
      </c>
      <c r="C638" s="1" t="s">
        <v>965</v>
      </c>
      <c r="E638" s="2"/>
      <c r="F638" s="2"/>
    </row>
    <row r="639" spans="1:6" x14ac:dyDescent="0.3">
      <c r="A639" s="1" t="s">
        <v>143</v>
      </c>
      <c r="B639" s="1" t="s">
        <v>939</v>
      </c>
      <c r="C639" s="1" t="s">
        <v>965</v>
      </c>
      <c r="E639" s="2"/>
      <c r="F639" s="2"/>
    </row>
    <row r="640" spans="1:6" x14ac:dyDescent="0.3">
      <c r="A640" s="1" t="s">
        <v>143</v>
      </c>
      <c r="B640" s="1" t="s">
        <v>939</v>
      </c>
      <c r="C640" s="1" t="s">
        <v>965</v>
      </c>
      <c r="E640" s="2"/>
      <c r="F640" s="2"/>
    </row>
    <row r="641" spans="1:6" x14ac:dyDescent="0.3">
      <c r="A641" s="1" t="s">
        <v>143</v>
      </c>
      <c r="B641" s="1" t="s">
        <v>939</v>
      </c>
      <c r="C641" s="1" t="s">
        <v>965</v>
      </c>
      <c r="E641" s="2"/>
      <c r="F641" s="2"/>
    </row>
    <row r="642" spans="1:6" x14ac:dyDescent="0.3">
      <c r="A642" s="1" t="s">
        <v>143</v>
      </c>
      <c r="B642" s="1" t="s">
        <v>939</v>
      </c>
      <c r="C642" s="1" t="s">
        <v>965</v>
      </c>
      <c r="E642" s="2"/>
      <c r="F642" s="2"/>
    </row>
    <row r="643" spans="1:6" x14ac:dyDescent="0.3">
      <c r="A643" s="1" t="s">
        <v>143</v>
      </c>
      <c r="B643" s="1" t="s">
        <v>939</v>
      </c>
      <c r="C643" s="1" t="s">
        <v>965</v>
      </c>
      <c r="E643" s="2"/>
      <c r="F643" s="2"/>
    </row>
    <row r="644" spans="1:6" x14ac:dyDescent="0.3">
      <c r="A644" s="1" t="s">
        <v>143</v>
      </c>
      <c r="B644" s="1" t="s">
        <v>939</v>
      </c>
      <c r="C644" s="1" t="s">
        <v>965</v>
      </c>
      <c r="E644" s="2"/>
      <c r="F644" s="2"/>
    </row>
    <row r="645" spans="1:6" x14ac:dyDescent="0.3">
      <c r="A645" s="1" t="s">
        <v>143</v>
      </c>
      <c r="B645" s="1" t="s">
        <v>939</v>
      </c>
      <c r="C645" s="1" t="s">
        <v>978</v>
      </c>
      <c r="E645" s="2"/>
      <c r="F645" s="2"/>
    </row>
    <row r="646" spans="1:6" x14ac:dyDescent="0.3">
      <c r="A646" s="1" t="s">
        <v>143</v>
      </c>
      <c r="B646" s="1" t="s">
        <v>939</v>
      </c>
      <c r="C646" s="1" t="s">
        <v>978</v>
      </c>
      <c r="E646" s="2"/>
      <c r="F646" s="2"/>
    </row>
    <row r="647" spans="1:6" x14ac:dyDescent="0.3">
      <c r="A647" s="1" t="s">
        <v>143</v>
      </c>
      <c r="B647" s="1" t="s">
        <v>939</v>
      </c>
      <c r="C647" s="1" t="s">
        <v>978</v>
      </c>
      <c r="E647" s="2"/>
      <c r="F647" s="2"/>
    </row>
    <row r="648" spans="1:6" x14ac:dyDescent="0.3">
      <c r="A648" s="1" t="s">
        <v>143</v>
      </c>
      <c r="B648" s="1" t="s">
        <v>939</v>
      </c>
      <c r="C648" s="1" t="s">
        <v>978</v>
      </c>
      <c r="E648" s="2"/>
      <c r="F648" s="2"/>
    </row>
    <row r="649" spans="1:6" x14ac:dyDescent="0.3">
      <c r="A649" s="1" t="s">
        <v>143</v>
      </c>
      <c r="B649" s="1" t="s">
        <v>939</v>
      </c>
      <c r="C649" s="1" t="s">
        <v>978</v>
      </c>
      <c r="E649" s="2"/>
      <c r="F649" s="2"/>
    </row>
    <row r="650" spans="1:6" x14ac:dyDescent="0.3">
      <c r="A650" s="1" t="s">
        <v>143</v>
      </c>
      <c r="B650" s="1" t="s">
        <v>939</v>
      </c>
      <c r="C650" s="1" t="s">
        <v>978</v>
      </c>
      <c r="E650" s="2"/>
      <c r="F650" s="2"/>
    </row>
    <row r="651" spans="1:6" x14ac:dyDescent="0.3">
      <c r="A651" s="1" t="s">
        <v>143</v>
      </c>
      <c r="B651" s="1" t="s">
        <v>939</v>
      </c>
      <c r="C651" s="1" t="s">
        <v>978</v>
      </c>
      <c r="E651" s="2"/>
      <c r="F651" s="2"/>
    </row>
    <row r="652" spans="1:6" x14ac:dyDescent="0.3">
      <c r="A652" s="1" t="s">
        <v>143</v>
      </c>
      <c r="B652" s="1" t="s">
        <v>939</v>
      </c>
      <c r="C652" s="1" t="s">
        <v>978</v>
      </c>
      <c r="E652" s="2"/>
      <c r="F652" s="2"/>
    </row>
    <row r="653" spans="1:6" x14ac:dyDescent="0.3">
      <c r="A653" s="1" t="s">
        <v>143</v>
      </c>
      <c r="B653" s="1" t="s">
        <v>939</v>
      </c>
      <c r="C653" s="1" t="s">
        <v>978</v>
      </c>
      <c r="E653" s="2"/>
      <c r="F653" s="2"/>
    </row>
    <row r="654" spans="1:6" x14ac:dyDescent="0.3">
      <c r="A654" s="1" t="s">
        <v>143</v>
      </c>
      <c r="B654" s="1" t="s">
        <v>939</v>
      </c>
      <c r="C654" s="1" t="s">
        <v>978</v>
      </c>
      <c r="E654" s="2"/>
      <c r="F654" s="2"/>
    </row>
    <row r="655" spans="1:6" x14ac:dyDescent="0.3">
      <c r="A655" s="1" t="s">
        <v>143</v>
      </c>
      <c r="B655" s="1" t="s">
        <v>939</v>
      </c>
      <c r="C655" s="1" t="s">
        <v>981</v>
      </c>
      <c r="E655" s="2"/>
      <c r="F655" s="2"/>
    </row>
    <row r="656" spans="1:6" x14ac:dyDescent="0.3">
      <c r="A656" s="1" t="s">
        <v>143</v>
      </c>
      <c r="B656" s="1" t="s">
        <v>939</v>
      </c>
      <c r="C656" s="1" t="s">
        <v>981</v>
      </c>
      <c r="E656" s="2"/>
      <c r="F656" s="2"/>
    </row>
    <row r="657" spans="1:6" x14ac:dyDescent="0.3">
      <c r="A657" s="1" t="s">
        <v>143</v>
      </c>
      <c r="B657" s="1" t="s">
        <v>939</v>
      </c>
      <c r="C657" s="1" t="s">
        <v>981</v>
      </c>
      <c r="E657" s="2"/>
      <c r="F657" s="2"/>
    </row>
    <row r="658" spans="1:6" x14ac:dyDescent="0.3">
      <c r="A658" s="1" t="s">
        <v>143</v>
      </c>
      <c r="B658" s="1" t="s">
        <v>939</v>
      </c>
      <c r="C658" s="1" t="s">
        <v>981</v>
      </c>
      <c r="E658" s="2"/>
      <c r="F658" s="2"/>
    </row>
    <row r="659" spans="1:6" x14ac:dyDescent="0.3">
      <c r="A659" s="1" t="s">
        <v>143</v>
      </c>
      <c r="B659" s="1" t="s">
        <v>939</v>
      </c>
      <c r="C659" s="1" t="s">
        <v>981</v>
      </c>
      <c r="E659" s="2"/>
      <c r="F659" s="2"/>
    </row>
    <row r="660" spans="1:6" x14ac:dyDescent="0.3">
      <c r="A660" s="1" t="s">
        <v>143</v>
      </c>
      <c r="B660" s="1" t="s">
        <v>939</v>
      </c>
      <c r="C660" s="1" t="s">
        <v>981</v>
      </c>
      <c r="E660" s="2"/>
      <c r="F660" s="2"/>
    </row>
    <row r="661" spans="1:6" x14ac:dyDescent="0.3">
      <c r="A661" s="1" t="s">
        <v>143</v>
      </c>
      <c r="B661" s="1" t="s">
        <v>939</v>
      </c>
      <c r="C661" s="1" t="s">
        <v>981</v>
      </c>
      <c r="E661" s="3"/>
      <c r="F661" s="2"/>
    </row>
    <row r="662" spans="1:6" x14ac:dyDescent="0.3">
      <c r="A662" s="1" t="s">
        <v>143</v>
      </c>
      <c r="B662" s="1" t="s">
        <v>939</v>
      </c>
      <c r="C662" s="1" t="s">
        <v>981</v>
      </c>
      <c r="E662" s="2"/>
      <c r="F662" s="2"/>
    </row>
    <row r="663" spans="1:6" x14ac:dyDescent="0.3">
      <c r="A663" s="1" t="s">
        <v>143</v>
      </c>
      <c r="B663" s="1" t="s">
        <v>939</v>
      </c>
      <c r="C663" s="1" t="s">
        <v>981</v>
      </c>
      <c r="E663" s="2"/>
      <c r="F663" s="2"/>
    </row>
    <row r="664" spans="1:6" x14ac:dyDescent="0.3">
      <c r="A664" s="1" t="s">
        <v>143</v>
      </c>
      <c r="B664" s="1" t="s">
        <v>939</v>
      </c>
      <c r="C664" s="1" t="s">
        <v>981</v>
      </c>
      <c r="E664" s="2"/>
      <c r="F664" s="2"/>
    </row>
    <row r="665" spans="1:6" x14ac:dyDescent="0.3">
      <c r="A665" s="1" t="s">
        <v>143</v>
      </c>
      <c r="B665" s="1" t="s">
        <v>939</v>
      </c>
      <c r="C665" s="1" t="s">
        <v>993</v>
      </c>
      <c r="E665" s="2"/>
      <c r="F665" s="2"/>
    </row>
    <row r="666" spans="1:6" x14ac:dyDescent="0.3">
      <c r="A666" s="1" t="s">
        <v>143</v>
      </c>
      <c r="B666" s="1" t="s">
        <v>939</v>
      </c>
      <c r="C666" s="1" t="s">
        <v>993</v>
      </c>
      <c r="E666" s="2"/>
      <c r="F666" s="2"/>
    </row>
    <row r="667" spans="1:6" x14ac:dyDescent="0.3">
      <c r="A667" s="1" t="s">
        <v>143</v>
      </c>
      <c r="B667" s="1" t="s">
        <v>939</v>
      </c>
      <c r="C667" s="1" t="s">
        <v>993</v>
      </c>
      <c r="E667" s="2"/>
      <c r="F667" s="2"/>
    </row>
    <row r="668" spans="1:6" x14ac:dyDescent="0.3">
      <c r="A668" s="1" t="s">
        <v>143</v>
      </c>
      <c r="B668" s="1" t="s">
        <v>939</v>
      </c>
      <c r="C668" s="1" t="s">
        <v>993</v>
      </c>
      <c r="E668" s="2"/>
      <c r="F668" s="2"/>
    </row>
    <row r="669" spans="1:6" x14ac:dyDescent="0.3">
      <c r="A669" s="1" t="s">
        <v>143</v>
      </c>
      <c r="B669" s="1" t="s">
        <v>939</v>
      </c>
      <c r="C669" s="1" t="s">
        <v>993</v>
      </c>
      <c r="E669" s="2"/>
      <c r="F669" s="2"/>
    </row>
    <row r="670" spans="1:6" x14ac:dyDescent="0.3">
      <c r="A670" s="1" t="s">
        <v>143</v>
      </c>
      <c r="B670" s="1" t="s">
        <v>939</v>
      </c>
      <c r="C670" s="1" t="s">
        <v>993</v>
      </c>
      <c r="E670" s="2"/>
      <c r="F670" s="2"/>
    </row>
    <row r="671" spans="1:6" x14ac:dyDescent="0.3">
      <c r="A671" s="1" t="s">
        <v>143</v>
      </c>
      <c r="B671" s="1" t="s">
        <v>939</v>
      </c>
      <c r="C671" s="1" t="s">
        <v>993</v>
      </c>
      <c r="E671" s="3"/>
      <c r="F671" s="2"/>
    </row>
    <row r="672" spans="1:6" x14ac:dyDescent="0.3">
      <c r="A672" s="1" t="s">
        <v>143</v>
      </c>
      <c r="B672" s="1" t="s">
        <v>939</v>
      </c>
      <c r="C672" s="1" t="s">
        <v>993</v>
      </c>
      <c r="E672" s="2"/>
      <c r="F672" s="2"/>
    </row>
    <row r="673" spans="1:6" x14ac:dyDescent="0.3">
      <c r="A673" s="1" t="s">
        <v>143</v>
      </c>
      <c r="B673" s="1" t="s">
        <v>939</v>
      </c>
      <c r="C673" s="1" t="s">
        <v>993</v>
      </c>
      <c r="E673" s="2"/>
      <c r="F673" s="2"/>
    </row>
    <row r="674" spans="1:6" x14ac:dyDescent="0.3">
      <c r="A674" s="1" t="s">
        <v>143</v>
      </c>
      <c r="B674" s="1" t="s">
        <v>939</v>
      </c>
      <c r="C674" s="1" t="s">
        <v>993</v>
      </c>
      <c r="E674" s="2"/>
      <c r="F674" s="2"/>
    </row>
    <row r="675" spans="1:6" x14ac:dyDescent="0.3">
      <c r="A675" s="1" t="s">
        <v>143</v>
      </c>
      <c r="B675" s="1" t="s">
        <v>939</v>
      </c>
      <c r="C675" s="1" t="s">
        <v>1004</v>
      </c>
      <c r="E675" s="2"/>
      <c r="F675" s="2"/>
    </row>
    <row r="676" spans="1:6" x14ac:dyDescent="0.3">
      <c r="A676" s="1" t="s">
        <v>143</v>
      </c>
      <c r="B676" s="1" t="s">
        <v>939</v>
      </c>
      <c r="C676" s="1" t="s">
        <v>1004</v>
      </c>
      <c r="E676" s="2"/>
      <c r="F676" s="2"/>
    </row>
    <row r="677" spans="1:6" x14ac:dyDescent="0.3">
      <c r="A677" s="1" t="s">
        <v>143</v>
      </c>
      <c r="B677" s="1" t="s">
        <v>939</v>
      </c>
      <c r="C677" s="1" t="s">
        <v>1004</v>
      </c>
      <c r="E677" s="2"/>
      <c r="F677" s="2"/>
    </row>
    <row r="678" spans="1:6" x14ac:dyDescent="0.3">
      <c r="A678" s="1" t="s">
        <v>143</v>
      </c>
      <c r="B678" s="1" t="s">
        <v>939</v>
      </c>
      <c r="C678" s="1" t="s">
        <v>1004</v>
      </c>
      <c r="E678" s="2"/>
      <c r="F678" s="2"/>
    </row>
    <row r="679" spans="1:6" x14ac:dyDescent="0.3">
      <c r="A679" s="1" t="s">
        <v>143</v>
      </c>
      <c r="B679" s="1" t="s">
        <v>939</v>
      </c>
      <c r="C679" s="1" t="s">
        <v>1004</v>
      </c>
      <c r="E679" s="2"/>
      <c r="F679" s="2"/>
    </row>
    <row r="680" spans="1:6" x14ac:dyDescent="0.3">
      <c r="A680" s="1" t="s">
        <v>143</v>
      </c>
      <c r="B680" s="1" t="s">
        <v>939</v>
      </c>
      <c r="C680" s="1" t="s">
        <v>1004</v>
      </c>
      <c r="E680" s="2"/>
      <c r="F680" s="2"/>
    </row>
    <row r="681" spans="1:6" x14ac:dyDescent="0.3">
      <c r="A681" s="1" t="s">
        <v>143</v>
      </c>
      <c r="B681" s="1" t="s">
        <v>939</v>
      </c>
      <c r="C681" s="1" t="s">
        <v>1004</v>
      </c>
      <c r="E681" s="2"/>
      <c r="F681" s="2"/>
    </row>
    <row r="682" spans="1:6" x14ac:dyDescent="0.3">
      <c r="A682" s="1" t="s">
        <v>143</v>
      </c>
      <c r="B682" s="1" t="s">
        <v>939</v>
      </c>
      <c r="C682" s="1" t="s">
        <v>1004</v>
      </c>
      <c r="E682" s="2"/>
      <c r="F682" s="2"/>
    </row>
    <row r="683" spans="1:6" x14ac:dyDescent="0.3">
      <c r="A683" s="1" t="s">
        <v>143</v>
      </c>
      <c r="B683" s="1" t="s">
        <v>939</v>
      </c>
      <c r="C683" s="1" t="s">
        <v>1004</v>
      </c>
      <c r="E683" s="2"/>
      <c r="F683" s="2"/>
    </row>
    <row r="684" spans="1:6" x14ac:dyDescent="0.3">
      <c r="A684" s="1" t="s">
        <v>143</v>
      </c>
      <c r="B684" s="1" t="s">
        <v>939</v>
      </c>
      <c r="C684" s="1" t="s">
        <v>1004</v>
      </c>
      <c r="E684" s="2"/>
      <c r="F684" s="2"/>
    </row>
    <row r="685" spans="1:6" x14ac:dyDescent="0.3">
      <c r="A685" s="1" t="s">
        <v>143</v>
      </c>
      <c r="B685" s="1" t="s">
        <v>939</v>
      </c>
      <c r="C685" s="1" t="s">
        <v>1016</v>
      </c>
      <c r="E685" s="2"/>
      <c r="F685" s="2"/>
    </row>
    <row r="686" spans="1:6" x14ac:dyDescent="0.3">
      <c r="A686" s="1" t="s">
        <v>143</v>
      </c>
      <c r="B686" s="1" t="s">
        <v>939</v>
      </c>
      <c r="C686" s="1" t="s">
        <v>1016</v>
      </c>
      <c r="E686" s="2"/>
      <c r="F686" s="2"/>
    </row>
    <row r="687" spans="1:6" x14ac:dyDescent="0.3">
      <c r="A687" s="1" t="s">
        <v>143</v>
      </c>
      <c r="B687" s="1" t="s">
        <v>939</v>
      </c>
      <c r="C687" s="1" t="s">
        <v>1016</v>
      </c>
      <c r="E687" s="2"/>
      <c r="F687" s="2"/>
    </row>
    <row r="688" spans="1:6" x14ac:dyDescent="0.3">
      <c r="A688" s="1" t="s">
        <v>143</v>
      </c>
      <c r="B688" s="1" t="s">
        <v>939</v>
      </c>
      <c r="C688" s="1" t="s">
        <v>1016</v>
      </c>
      <c r="E688" s="2"/>
      <c r="F688" s="2"/>
    </row>
    <row r="689" spans="1:6" x14ac:dyDescent="0.3">
      <c r="A689" s="1" t="s">
        <v>143</v>
      </c>
      <c r="B689" s="1" t="s">
        <v>939</v>
      </c>
      <c r="C689" s="1" t="s">
        <v>1016</v>
      </c>
      <c r="E689" s="2"/>
      <c r="F689" s="2"/>
    </row>
    <row r="690" spans="1:6" x14ac:dyDescent="0.3">
      <c r="A690" s="1" t="s">
        <v>143</v>
      </c>
      <c r="B690" s="1" t="s">
        <v>939</v>
      </c>
      <c r="C690" s="1" t="s">
        <v>1016</v>
      </c>
      <c r="E690" s="2"/>
      <c r="F690" s="2"/>
    </row>
    <row r="691" spans="1:6" x14ac:dyDescent="0.3">
      <c r="A691" s="1" t="s">
        <v>143</v>
      </c>
      <c r="B691" s="1" t="s">
        <v>939</v>
      </c>
      <c r="C691" s="1" t="s">
        <v>1016</v>
      </c>
      <c r="E691" s="2"/>
      <c r="F691" s="2"/>
    </row>
    <row r="692" spans="1:6" x14ac:dyDescent="0.3">
      <c r="A692" s="1" t="s">
        <v>143</v>
      </c>
      <c r="B692" s="1" t="s">
        <v>939</v>
      </c>
      <c r="C692" s="1" t="s">
        <v>1016</v>
      </c>
      <c r="E692" s="2"/>
      <c r="F692" s="2"/>
    </row>
    <row r="693" spans="1:6" x14ac:dyDescent="0.3">
      <c r="A693" s="1" t="s">
        <v>143</v>
      </c>
      <c r="B693" s="1" t="s">
        <v>939</v>
      </c>
      <c r="C693" s="1" t="s">
        <v>1016</v>
      </c>
      <c r="E693" s="2"/>
      <c r="F693" s="2"/>
    </row>
    <row r="694" spans="1:6" x14ac:dyDescent="0.3">
      <c r="A694" s="1" t="s">
        <v>143</v>
      </c>
      <c r="B694" s="1" t="s">
        <v>939</v>
      </c>
      <c r="C694" s="1" t="s">
        <v>1016</v>
      </c>
      <c r="E694" s="3"/>
      <c r="F694" s="3"/>
    </row>
    <row r="695" spans="1:6" x14ac:dyDescent="0.3">
      <c r="A695" s="1" t="s">
        <v>143</v>
      </c>
      <c r="B695" s="1" t="s">
        <v>939</v>
      </c>
      <c r="C695" s="1" t="s">
        <v>1019</v>
      </c>
      <c r="E695" s="2"/>
      <c r="F695" s="2"/>
    </row>
    <row r="696" spans="1:6" x14ac:dyDescent="0.3">
      <c r="A696" s="1" t="s">
        <v>143</v>
      </c>
      <c r="B696" s="1" t="s">
        <v>939</v>
      </c>
      <c r="C696" s="1" t="s">
        <v>1019</v>
      </c>
      <c r="E696" s="2"/>
      <c r="F696" s="2"/>
    </row>
    <row r="697" spans="1:6" x14ac:dyDescent="0.3">
      <c r="A697" s="1" t="s">
        <v>143</v>
      </c>
      <c r="B697" s="1" t="s">
        <v>939</v>
      </c>
      <c r="C697" s="1" t="s">
        <v>1019</v>
      </c>
      <c r="E697" s="2"/>
      <c r="F697" s="2"/>
    </row>
    <row r="698" spans="1:6" x14ac:dyDescent="0.3">
      <c r="A698" s="1" t="s">
        <v>143</v>
      </c>
      <c r="B698" s="1" t="s">
        <v>939</v>
      </c>
      <c r="C698" s="1" t="s">
        <v>1019</v>
      </c>
      <c r="E698" s="2"/>
      <c r="F698" s="2"/>
    </row>
    <row r="699" spans="1:6" x14ac:dyDescent="0.3">
      <c r="A699" s="1" t="s">
        <v>143</v>
      </c>
      <c r="B699" s="1" t="s">
        <v>939</v>
      </c>
      <c r="C699" s="1" t="s">
        <v>1019</v>
      </c>
      <c r="E699" s="2"/>
      <c r="F699" s="2"/>
    </row>
    <row r="700" spans="1:6" x14ac:dyDescent="0.3">
      <c r="A700" s="1" t="s">
        <v>143</v>
      </c>
      <c r="B700" s="1" t="s">
        <v>939</v>
      </c>
      <c r="C700" s="1" t="s">
        <v>1019</v>
      </c>
      <c r="E700" s="3"/>
      <c r="F700" s="3"/>
    </row>
    <row r="701" spans="1:6" x14ac:dyDescent="0.3">
      <c r="A701" s="1" t="s">
        <v>143</v>
      </c>
      <c r="B701" s="1" t="s">
        <v>939</v>
      </c>
      <c r="C701" s="1" t="s">
        <v>1019</v>
      </c>
      <c r="E701" s="2"/>
      <c r="F701" s="2"/>
    </row>
    <row r="702" spans="1:6" x14ac:dyDescent="0.3">
      <c r="A702" s="1" t="s">
        <v>143</v>
      </c>
      <c r="B702" s="1" t="s">
        <v>939</v>
      </c>
      <c r="C702" s="1" t="s">
        <v>1019</v>
      </c>
      <c r="E702" s="2"/>
      <c r="F702" s="2"/>
    </row>
    <row r="703" spans="1:6" x14ac:dyDescent="0.3">
      <c r="A703" s="1" t="s">
        <v>143</v>
      </c>
      <c r="B703" s="1" t="s">
        <v>939</v>
      </c>
      <c r="C703" s="1" t="s">
        <v>1019</v>
      </c>
      <c r="E703" s="2"/>
      <c r="F703" s="2"/>
    </row>
    <row r="704" spans="1:6" x14ac:dyDescent="0.3">
      <c r="A704" s="1" t="s">
        <v>143</v>
      </c>
      <c r="B704" s="1" t="s">
        <v>939</v>
      </c>
      <c r="C704" s="1" t="s">
        <v>1019</v>
      </c>
      <c r="E704" s="2"/>
      <c r="F704" s="2"/>
    </row>
    <row r="705" spans="1:6" x14ac:dyDescent="0.3">
      <c r="A705" s="1" t="s">
        <v>143</v>
      </c>
      <c r="B705" s="1" t="s">
        <v>939</v>
      </c>
      <c r="C705" s="1" t="s">
        <v>1031</v>
      </c>
      <c r="E705" s="2"/>
      <c r="F705" s="2"/>
    </row>
    <row r="706" spans="1:6" x14ac:dyDescent="0.3">
      <c r="A706" s="1" t="s">
        <v>143</v>
      </c>
      <c r="B706" s="1" t="s">
        <v>939</v>
      </c>
      <c r="C706" s="1" t="s">
        <v>1031</v>
      </c>
      <c r="E706" s="2"/>
      <c r="F706" s="2"/>
    </row>
    <row r="707" spans="1:6" x14ac:dyDescent="0.3">
      <c r="A707" s="1" t="s">
        <v>143</v>
      </c>
      <c r="B707" s="1" t="s">
        <v>939</v>
      </c>
      <c r="C707" s="1" t="s">
        <v>1031</v>
      </c>
      <c r="E707" s="2"/>
      <c r="F707" s="2"/>
    </row>
    <row r="708" spans="1:6" x14ac:dyDescent="0.3">
      <c r="A708" s="1" t="s">
        <v>143</v>
      </c>
      <c r="B708" s="1" t="s">
        <v>939</v>
      </c>
      <c r="C708" s="1" t="s">
        <v>1031</v>
      </c>
      <c r="E708" s="2"/>
      <c r="F708" s="2"/>
    </row>
    <row r="709" spans="1:6" x14ac:dyDescent="0.3">
      <c r="A709" s="1" t="s">
        <v>143</v>
      </c>
      <c r="B709" s="1" t="s">
        <v>939</v>
      </c>
      <c r="C709" s="1" t="s">
        <v>1031</v>
      </c>
      <c r="E709" s="2"/>
      <c r="F709" s="2"/>
    </row>
    <row r="710" spans="1:6" x14ac:dyDescent="0.3">
      <c r="A710" s="1" t="s">
        <v>143</v>
      </c>
      <c r="B710" s="1" t="s">
        <v>939</v>
      </c>
      <c r="C710" s="1" t="s">
        <v>1031</v>
      </c>
      <c r="E710" s="2"/>
      <c r="F710" s="2"/>
    </row>
    <row r="711" spans="1:6" x14ac:dyDescent="0.3">
      <c r="A711" s="1" t="s">
        <v>143</v>
      </c>
      <c r="B711" s="1" t="s">
        <v>939</v>
      </c>
      <c r="C711" s="1" t="s">
        <v>1031</v>
      </c>
      <c r="E711" s="2"/>
      <c r="F711" s="2"/>
    </row>
    <row r="712" spans="1:6" x14ac:dyDescent="0.3">
      <c r="A712" s="1" t="s">
        <v>143</v>
      </c>
      <c r="B712" s="1" t="s">
        <v>939</v>
      </c>
      <c r="C712" s="1" t="s">
        <v>1031</v>
      </c>
      <c r="E712" s="2"/>
      <c r="F712" s="2"/>
    </row>
    <row r="713" spans="1:6" x14ac:dyDescent="0.3">
      <c r="A713" s="1" t="s">
        <v>143</v>
      </c>
      <c r="B713" s="1" t="s">
        <v>939</v>
      </c>
      <c r="C713" s="1" t="s">
        <v>1031</v>
      </c>
      <c r="E713" s="2"/>
      <c r="F713" s="2"/>
    </row>
    <row r="714" spans="1:6" x14ac:dyDescent="0.3">
      <c r="A714" s="1" t="s">
        <v>143</v>
      </c>
      <c r="B714" s="1" t="s">
        <v>939</v>
      </c>
      <c r="C714" s="1" t="s">
        <v>1031</v>
      </c>
      <c r="E714" s="2"/>
      <c r="F714" s="2"/>
    </row>
    <row r="715" spans="1:6" x14ac:dyDescent="0.3">
      <c r="A715" s="1" t="s">
        <v>143</v>
      </c>
      <c r="B715" s="1" t="s">
        <v>939</v>
      </c>
      <c r="C715" s="1" t="s">
        <v>1043</v>
      </c>
      <c r="E715" s="2"/>
      <c r="F715" s="2"/>
    </row>
    <row r="716" spans="1:6" x14ac:dyDescent="0.3">
      <c r="A716" s="1" t="s">
        <v>143</v>
      </c>
      <c r="B716" s="1" t="s">
        <v>939</v>
      </c>
      <c r="C716" s="1" t="s">
        <v>1043</v>
      </c>
      <c r="E716" s="2"/>
      <c r="F716" s="2"/>
    </row>
    <row r="717" spans="1:6" x14ac:dyDescent="0.3">
      <c r="A717" s="1" t="s">
        <v>143</v>
      </c>
      <c r="B717" s="1" t="s">
        <v>939</v>
      </c>
      <c r="C717" s="1" t="s">
        <v>1043</v>
      </c>
      <c r="E717" s="2"/>
      <c r="F717" s="2"/>
    </row>
    <row r="718" spans="1:6" x14ac:dyDescent="0.3">
      <c r="A718" s="1" t="s">
        <v>143</v>
      </c>
      <c r="B718" s="1" t="s">
        <v>939</v>
      </c>
      <c r="C718" s="1" t="s">
        <v>1043</v>
      </c>
      <c r="E718" s="2"/>
      <c r="F718" s="2"/>
    </row>
    <row r="719" spans="1:6" x14ac:dyDescent="0.3">
      <c r="A719" s="1" t="s">
        <v>143</v>
      </c>
      <c r="B719" s="1" t="s">
        <v>939</v>
      </c>
      <c r="C719" s="1" t="s">
        <v>1043</v>
      </c>
      <c r="E719" s="3"/>
      <c r="F719" s="3"/>
    </row>
    <row r="720" spans="1:6" x14ac:dyDescent="0.3">
      <c r="A720" s="1" t="s">
        <v>143</v>
      </c>
      <c r="B720" s="1" t="s">
        <v>939</v>
      </c>
      <c r="C720" s="1" t="s">
        <v>1043</v>
      </c>
      <c r="E720" s="2"/>
      <c r="F720" s="2"/>
    </row>
    <row r="721" spans="1:6" x14ac:dyDescent="0.3">
      <c r="A721" s="1" t="s">
        <v>143</v>
      </c>
      <c r="B721" s="1" t="s">
        <v>939</v>
      </c>
      <c r="C721" s="1" t="s">
        <v>1043</v>
      </c>
      <c r="E721" s="2"/>
      <c r="F721" s="2"/>
    </row>
    <row r="722" spans="1:6" x14ac:dyDescent="0.3">
      <c r="A722" s="1" t="s">
        <v>143</v>
      </c>
      <c r="B722" s="1" t="s">
        <v>939</v>
      </c>
      <c r="C722" s="1" t="s">
        <v>1043</v>
      </c>
      <c r="E722" s="2"/>
      <c r="F722" s="2"/>
    </row>
    <row r="723" spans="1:6" x14ac:dyDescent="0.3">
      <c r="A723" s="1" t="s">
        <v>143</v>
      </c>
      <c r="B723" s="1" t="s">
        <v>939</v>
      </c>
      <c r="C723" s="1" t="s">
        <v>1043</v>
      </c>
      <c r="E723" s="2"/>
      <c r="F723" s="2"/>
    </row>
    <row r="724" spans="1:6" x14ac:dyDescent="0.3">
      <c r="A724" s="1" t="s">
        <v>143</v>
      </c>
      <c r="B724" s="1" t="s">
        <v>939</v>
      </c>
      <c r="C724" s="1" t="s">
        <v>1043</v>
      </c>
      <c r="E724" s="2"/>
      <c r="F724" s="2"/>
    </row>
    <row r="725" spans="1:6" x14ac:dyDescent="0.3">
      <c r="A725" s="1" t="s">
        <v>143</v>
      </c>
      <c r="B725" s="1" t="s">
        <v>939</v>
      </c>
      <c r="C725" s="1" t="s">
        <v>1052</v>
      </c>
      <c r="E725" s="2"/>
      <c r="F725" s="2"/>
    </row>
    <row r="726" spans="1:6" x14ac:dyDescent="0.3">
      <c r="A726" s="1" t="s">
        <v>143</v>
      </c>
      <c r="B726" s="1" t="s">
        <v>939</v>
      </c>
      <c r="C726" s="1" t="s">
        <v>1052</v>
      </c>
      <c r="E726" s="2"/>
      <c r="F726" s="2"/>
    </row>
    <row r="727" spans="1:6" x14ac:dyDescent="0.3">
      <c r="A727" s="1" t="s">
        <v>143</v>
      </c>
      <c r="B727" s="1" t="s">
        <v>939</v>
      </c>
      <c r="C727" s="1" t="s">
        <v>1052</v>
      </c>
      <c r="E727" s="2"/>
      <c r="F727" s="2"/>
    </row>
    <row r="728" spans="1:6" x14ac:dyDescent="0.3">
      <c r="A728" s="1" t="s">
        <v>143</v>
      </c>
      <c r="B728" s="1" t="s">
        <v>939</v>
      </c>
      <c r="C728" s="1" t="s">
        <v>1052</v>
      </c>
      <c r="E728" s="2"/>
      <c r="F728" s="2"/>
    </row>
    <row r="729" spans="1:6" x14ac:dyDescent="0.3">
      <c r="A729" s="1" t="s">
        <v>143</v>
      </c>
      <c r="B729" s="1" t="s">
        <v>939</v>
      </c>
      <c r="C729" s="1" t="s">
        <v>1052</v>
      </c>
      <c r="E729" s="2"/>
      <c r="F729" s="2"/>
    </row>
    <row r="730" spans="1:6" x14ac:dyDescent="0.3">
      <c r="A730" s="1" t="s">
        <v>143</v>
      </c>
      <c r="B730" s="1" t="s">
        <v>939</v>
      </c>
      <c r="C730" s="1" t="s">
        <v>1052</v>
      </c>
      <c r="E730" s="2"/>
      <c r="F730" s="2"/>
    </row>
    <row r="731" spans="1:6" x14ac:dyDescent="0.3">
      <c r="A731" s="1" t="s">
        <v>143</v>
      </c>
      <c r="B731" s="1" t="s">
        <v>939</v>
      </c>
      <c r="C731" s="1" t="s">
        <v>1052</v>
      </c>
      <c r="E731" s="2"/>
      <c r="F731" s="2"/>
    </row>
    <row r="732" spans="1:6" x14ac:dyDescent="0.3">
      <c r="A732" s="1" t="s">
        <v>143</v>
      </c>
      <c r="B732" s="1" t="s">
        <v>939</v>
      </c>
      <c r="C732" s="1" t="s">
        <v>1052</v>
      </c>
      <c r="E732" s="2"/>
      <c r="F732" s="2"/>
    </row>
    <row r="733" spans="1:6" x14ac:dyDescent="0.3">
      <c r="A733" s="1" t="s">
        <v>143</v>
      </c>
      <c r="B733" s="1" t="s">
        <v>939</v>
      </c>
      <c r="C733" s="1" t="s">
        <v>1052</v>
      </c>
      <c r="E733" s="2"/>
      <c r="F733" s="2"/>
    </row>
    <row r="734" spans="1:6" x14ac:dyDescent="0.3">
      <c r="A734" s="1" t="s">
        <v>143</v>
      </c>
      <c r="B734" s="1" t="s">
        <v>939</v>
      </c>
      <c r="C734" s="1" t="s">
        <v>1052</v>
      </c>
      <c r="E734" s="2"/>
      <c r="F734" s="2"/>
    </row>
    <row r="735" spans="1:6" x14ac:dyDescent="0.3">
      <c r="A735" s="1" t="s">
        <v>143</v>
      </c>
      <c r="B735" s="1" t="s">
        <v>939</v>
      </c>
      <c r="C735" s="1" t="s">
        <v>1054</v>
      </c>
      <c r="E735" s="2"/>
      <c r="F735" s="2"/>
    </row>
    <row r="736" spans="1:6" x14ac:dyDescent="0.3">
      <c r="A736" s="1" t="s">
        <v>143</v>
      </c>
      <c r="B736" s="1" t="s">
        <v>939</v>
      </c>
      <c r="C736" s="1" t="s">
        <v>1054</v>
      </c>
      <c r="E736" s="2"/>
      <c r="F736" s="2"/>
    </row>
    <row r="737" spans="1:6" x14ac:dyDescent="0.3">
      <c r="A737" s="1" t="s">
        <v>143</v>
      </c>
      <c r="B737" s="1" t="s">
        <v>939</v>
      </c>
      <c r="C737" s="1" t="s">
        <v>1054</v>
      </c>
      <c r="E737" s="2"/>
      <c r="F737" s="2"/>
    </row>
    <row r="738" spans="1:6" x14ac:dyDescent="0.3">
      <c r="A738" s="1" t="s">
        <v>143</v>
      </c>
      <c r="B738" s="1" t="s">
        <v>939</v>
      </c>
      <c r="C738" s="1" t="s">
        <v>1054</v>
      </c>
      <c r="E738" s="2"/>
      <c r="F738" s="2"/>
    </row>
    <row r="739" spans="1:6" x14ac:dyDescent="0.3">
      <c r="A739" s="1" t="s">
        <v>143</v>
      </c>
      <c r="B739" s="1" t="s">
        <v>939</v>
      </c>
      <c r="C739" s="1" t="s">
        <v>1054</v>
      </c>
      <c r="E739" s="2"/>
      <c r="F739" s="2"/>
    </row>
    <row r="740" spans="1:6" x14ac:dyDescent="0.3">
      <c r="A740" s="1" t="s">
        <v>143</v>
      </c>
      <c r="B740" s="1" t="s">
        <v>939</v>
      </c>
      <c r="C740" s="1" t="s">
        <v>1054</v>
      </c>
      <c r="E740" s="2"/>
      <c r="F740" s="2"/>
    </row>
    <row r="741" spans="1:6" x14ac:dyDescent="0.3">
      <c r="A741" s="1" t="s">
        <v>143</v>
      </c>
      <c r="B741" s="1" t="s">
        <v>939</v>
      </c>
      <c r="C741" s="1" t="s">
        <v>1054</v>
      </c>
      <c r="E741" s="2"/>
      <c r="F741" s="2"/>
    </row>
    <row r="742" spans="1:6" x14ac:dyDescent="0.3">
      <c r="A742" s="1" t="s">
        <v>143</v>
      </c>
      <c r="B742" s="1" t="s">
        <v>939</v>
      </c>
      <c r="C742" s="1" t="s">
        <v>1054</v>
      </c>
      <c r="E742" s="2"/>
      <c r="F742" s="2"/>
    </row>
    <row r="743" spans="1:6" x14ac:dyDescent="0.3">
      <c r="A743" s="1" t="s">
        <v>143</v>
      </c>
      <c r="B743" s="1" t="s">
        <v>939</v>
      </c>
      <c r="C743" s="1" t="s">
        <v>1054</v>
      </c>
      <c r="E743" s="2"/>
      <c r="F743" s="2"/>
    </row>
    <row r="744" spans="1:6" x14ac:dyDescent="0.3">
      <c r="A744" s="1" t="s">
        <v>143</v>
      </c>
      <c r="B744" s="1" t="s">
        <v>939</v>
      </c>
      <c r="C744" s="1" t="s">
        <v>1054</v>
      </c>
      <c r="E744" s="2"/>
      <c r="F744" s="2"/>
    </row>
    <row r="745" spans="1:6" x14ac:dyDescent="0.3">
      <c r="A745" s="1" t="s">
        <v>143</v>
      </c>
      <c r="B745" s="1" t="s">
        <v>939</v>
      </c>
      <c r="C745" s="1" t="s">
        <v>1076</v>
      </c>
      <c r="E745" s="2"/>
      <c r="F745" s="2"/>
    </row>
    <row r="746" spans="1:6" x14ac:dyDescent="0.3">
      <c r="A746" s="1" t="s">
        <v>143</v>
      </c>
      <c r="B746" s="1" t="s">
        <v>939</v>
      </c>
      <c r="C746" s="1" t="s">
        <v>1076</v>
      </c>
      <c r="E746" s="2"/>
      <c r="F746" s="2"/>
    </row>
    <row r="747" spans="1:6" x14ac:dyDescent="0.3">
      <c r="A747" s="1" t="s">
        <v>143</v>
      </c>
      <c r="B747" s="1" t="s">
        <v>939</v>
      </c>
      <c r="C747" s="1" t="s">
        <v>1076</v>
      </c>
      <c r="E747" s="2"/>
      <c r="F747" s="2"/>
    </row>
    <row r="748" spans="1:6" x14ac:dyDescent="0.3">
      <c r="A748" s="1" t="s">
        <v>143</v>
      </c>
      <c r="B748" s="1" t="s">
        <v>939</v>
      </c>
      <c r="C748" s="1" t="s">
        <v>1076</v>
      </c>
      <c r="E748" s="2"/>
      <c r="F748" s="2"/>
    </row>
    <row r="749" spans="1:6" x14ac:dyDescent="0.3">
      <c r="A749" s="1" t="s">
        <v>143</v>
      </c>
      <c r="B749" s="1" t="s">
        <v>939</v>
      </c>
      <c r="C749" s="1" t="s">
        <v>1076</v>
      </c>
      <c r="E749" s="2"/>
      <c r="F749" s="2"/>
    </row>
    <row r="750" spans="1:6" x14ac:dyDescent="0.3">
      <c r="A750" s="1" t="s">
        <v>143</v>
      </c>
      <c r="B750" s="1" t="s">
        <v>939</v>
      </c>
      <c r="C750" s="1" t="s">
        <v>1076</v>
      </c>
      <c r="E750" s="2"/>
      <c r="F750" s="2"/>
    </row>
    <row r="751" spans="1:6" x14ac:dyDescent="0.3">
      <c r="A751" s="1" t="s">
        <v>143</v>
      </c>
      <c r="B751" s="1" t="s">
        <v>939</v>
      </c>
      <c r="C751" s="1" t="s">
        <v>1076</v>
      </c>
      <c r="E751" s="2"/>
      <c r="F751" s="2"/>
    </row>
    <row r="752" spans="1:6" x14ac:dyDescent="0.3">
      <c r="A752" s="1" t="s">
        <v>143</v>
      </c>
      <c r="B752" s="1" t="s">
        <v>939</v>
      </c>
      <c r="C752" s="1" t="s">
        <v>1076</v>
      </c>
      <c r="E752" s="2"/>
      <c r="F752" s="2"/>
    </row>
    <row r="753" spans="1:6" x14ac:dyDescent="0.3">
      <c r="A753" s="1" t="s">
        <v>143</v>
      </c>
      <c r="B753" s="1" t="s">
        <v>939</v>
      </c>
      <c r="C753" s="1" t="s">
        <v>1076</v>
      </c>
      <c r="E753" s="2"/>
      <c r="F753" s="2"/>
    </row>
    <row r="754" spans="1:6" x14ac:dyDescent="0.3">
      <c r="A754" s="1" t="s">
        <v>143</v>
      </c>
      <c r="B754" s="1" t="s">
        <v>939</v>
      </c>
      <c r="C754" s="1" t="s">
        <v>1076</v>
      </c>
      <c r="E754" s="2"/>
      <c r="F754" s="2"/>
    </row>
    <row r="755" spans="1:6" x14ac:dyDescent="0.3">
      <c r="A755" s="1" t="s">
        <v>610</v>
      </c>
      <c r="E755" s="2"/>
      <c r="F755" s="2"/>
    </row>
    <row r="756" spans="1:6" x14ac:dyDescent="0.3">
      <c r="A756" s="1" t="s">
        <v>611</v>
      </c>
      <c r="E756" s="2"/>
      <c r="F756" s="2"/>
    </row>
    <row r="757" spans="1:6" x14ac:dyDescent="0.3">
      <c r="A757" s="1" t="s">
        <v>724</v>
      </c>
      <c r="E757" s="2"/>
      <c r="F757" s="2"/>
    </row>
    <row r="758" spans="1:6" x14ac:dyDescent="0.3">
      <c r="A758" s="1">
        <v>2</v>
      </c>
      <c r="E758" s="2"/>
      <c r="F758" s="2"/>
    </row>
    <row r="759" spans="1:6" x14ac:dyDescent="0.3">
      <c r="A759" s="1">
        <v>3</v>
      </c>
      <c r="E759" s="2"/>
      <c r="F759" s="2"/>
    </row>
    <row r="760" spans="1:6" x14ac:dyDescent="0.3">
      <c r="A760" s="1" t="s">
        <v>612</v>
      </c>
      <c r="E760" s="2"/>
      <c r="F760" s="2"/>
    </row>
    <row r="761" spans="1:6" x14ac:dyDescent="0.3">
      <c r="A761" s="1" t="s">
        <v>613</v>
      </c>
      <c r="E761" s="2"/>
      <c r="F761" s="2"/>
    </row>
    <row r="762" spans="1:6" x14ac:dyDescent="0.3">
      <c r="A762" s="1" t="s">
        <v>142</v>
      </c>
      <c r="E762" s="2"/>
      <c r="F762" s="2"/>
    </row>
    <row r="763" spans="1:6" x14ac:dyDescent="0.3">
      <c r="A763" s="1" t="s">
        <v>40</v>
      </c>
      <c r="E763" s="2"/>
      <c r="F763" s="2"/>
    </row>
    <row r="764" spans="1:6" x14ac:dyDescent="0.3">
      <c r="A764" s="1" t="s">
        <v>518</v>
      </c>
      <c r="E764" s="2"/>
      <c r="F764" s="2"/>
    </row>
    <row r="765" spans="1:6" x14ac:dyDescent="0.3">
      <c r="A765" s="1" t="s">
        <v>519</v>
      </c>
      <c r="E765" s="2"/>
      <c r="F765" s="2"/>
    </row>
    <row r="766" spans="1:6" x14ac:dyDescent="0.3">
      <c r="A766" s="1" t="s">
        <v>1078</v>
      </c>
      <c r="E766" s="2"/>
      <c r="F766" s="2"/>
    </row>
    <row r="767" spans="1:6" x14ac:dyDescent="0.3">
      <c r="A767" s="1" t="s">
        <v>583</v>
      </c>
      <c r="E767" s="2"/>
      <c r="F767" s="2"/>
    </row>
    <row r="768" spans="1:6" x14ac:dyDescent="0.3">
      <c r="A768" s="1" t="s">
        <v>520</v>
      </c>
      <c r="E768" s="2"/>
      <c r="F768" s="2"/>
    </row>
    <row r="769" spans="1:6" x14ac:dyDescent="0.3">
      <c r="A769" s="1" t="s">
        <v>521</v>
      </c>
      <c r="E769" s="2"/>
      <c r="F769" s="2"/>
    </row>
    <row r="770" spans="1:6" x14ac:dyDescent="0.3">
      <c r="A770" s="1" t="s">
        <v>522</v>
      </c>
      <c r="E770" s="2"/>
      <c r="F770" s="2"/>
    </row>
    <row r="771" spans="1:6" x14ac:dyDescent="0.3">
      <c r="A771" s="1" t="s">
        <v>523</v>
      </c>
      <c r="E771" s="2"/>
      <c r="F771" s="2"/>
    </row>
    <row r="772" spans="1:6" x14ac:dyDescent="0.3">
      <c r="A772" s="1" t="s">
        <v>524</v>
      </c>
      <c r="E772" s="2"/>
      <c r="F772" s="2"/>
    </row>
    <row r="773" spans="1:6" x14ac:dyDescent="0.3">
      <c r="A773" s="1" t="s">
        <v>525</v>
      </c>
      <c r="E773" s="2"/>
      <c r="F773" s="2"/>
    </row>
    <row r="774" spans="1:6" x14ac:dyDescent="0.3">
      <c r="A774" s="1" t="s">
        <v>584</v>
      </c>
      <c r="E774" s="2"/>
      <c r="F774" s="2"/>
    </row>
    <row r="775" spans="1:6" x14ac:dyDescent="0.3">
      <c r="A775" s="1" t="s">
        <v>586</v>
      </c>
      <c r="E775" s="2"/>
      <c r="F775" s="2"/>
    </row>
    <row r="776" spans="1:6" x14ac:dyDescent="0.3">
      <c r="A776" s="1" t="s">
        <v>530</v>
      </c>
      <c r="E776" s="2"/>
      <c r="F776" s="2"/>
    </row>
    <row r="777" spans="1:6" x14ac:dyDescent="0.3">
      <c r="A777" s="1" t="s">
        <v>526</v>
      </c>
      <c r="E777" s="2"/>
      <c r="F777" s="2"/>
    </row>
    <row r="778" spans="1:6" x14ac:dyDescent="0.3">
      <c r="A778" s="1" t="s">
        <v>1079</v>
      </c>
      <c r="E778" s="2"/>
      <c r="F778" s="2"/>
    </row>
    <row r="779" spans="1:6" x14ac:dyDescent="0.3">
      <c r="A779" s="1" t="s">
        <v>527</v>
      </c>
      <c r="E779" s="2"/>
      <c r="F779" s="2"/>
    </row>
    <row r="780" spans="1:6" x14ac:dyDescent="0.3">
      <c r="A780" s="1" t="s">
        <v>528</v>
      </c>
      <c r="E780" s="2"/>
      <c r="F780" s="2"/>
    </row>
    <row r="781" spans="1:6" x14ac:dyDescent="0.3">
      <c r="A781" s="1" t="s">
        <v>529</v>
      </c>
      <c r="E781" s="2"/>
      <c r="F781" s="2"/>
    </row>
    <row r="782" spans="1:6" x14ac:dyDescent="0.3">
      <c r="A782" s="1" t="s">
        <v>1080</v>
      </c>
      <c r="E782" s="2"/>
      <c r="F782" s="2"/>
    </row>
    <row r="783" spans="1:6" x14ac:dyDescent="0.3">
      <c r="A783" s="1" t="s">
        <v>587</v>
      </c>
      <c r="E783" s="2"/>
      <c r="F783" s="2"/>
    </row>
    <row r="784" spans="1:6" x14ac:dyDescent="0.3">
      <c r="A784" s="1" t="s">
        <v>605</v>
      </c>
      <c r="E784" s="2"/>
      <c r="F784" s="2"/>
    </row>
    <row r="785" spans="1:6" x14ac:dyDescent="0.3">
      <c r="A785" s="1" t="s">
        <v>602</v>
      </c>
      <c r="E785" s="2"/>
      <c r="F785" s="2"/>
    </row>
    <row r="786" spans="1:6" x14ac:dyDescent="0.3">
      <c r="A786" s="1" t="s">
        <v>601</v>
      </c>
      <c r="E786" s="2"/>
      <c r="F786" s="2"/>
    </row>
    <row r="787" spans="1:6" x14ac:dyDescent="0.3">
      <c r="A787" s="1" t="s">
        <v>603</v>
      </c>
      <c r="E787" s="2"/>
      <c r="F787" s="2"/>
    </row>
    <row r="788" spans="1:6" x14ac:dyDescent="0.3">
      <c r="A788" s="1" t="s">
        <v>604</v>
      </c>
      <c r="E788" s="2"/>
      <c r="F788" s="2"/>
    </row>
    <row r="789" spans="1:6" x14ac:dyDescent="0.3">
      <c r="A789" s="1" t="s">
        <v>606</v>
      </c>
      <c r="E789" s="2"/>
      <c r="F789" s="2"/>
    </row>
    <row r="790" spans="1:6" x14ac:dyDescent="0.3">
      <c r="A790" s="1" t="s">
        <v>1081</v>
      </c>
      <c r="E790" s="2"/>
      <c r="F790" s="2"/>
    </row>
    <row r="791" spans="1:6" x14ac:dyDescent="0.3">
      <c r="A791" s="1" t="s">
        <v>1082</v>
      </c>
      <c r="E791" s="2"/>
      <c r="F791" s="2"/>
    </row>
  </sheetData>
  <sheetProtection selectLockedCells="1"/>
  <sortState ref="D1:H793">
    <sortCondition ref="D1"/>
  </sortState>
  <dataConsolidate topLabels="1" link="1">
    <dataRefs count="2">
      <dataRef ref="M1:P1048576" sheet="Маржа"/>
      <dataRef ref="R3:W37" sheet="Маржа"/>
    </dataRefs>
  </dataConsolidate>
  <conditionalFormatting sqref="Y6:Y42">
    <cfRule type="colorScale" priority="1">
      <colorScale>
        <cfvo type="min"/>
        <cfvo type="percentile" val="50"/>
        <cfvo type="max"/>
        <color rgb="FFF8696B"/>
        <color rgb="FFFFEB84"/>
        <color rgb="FF63BE7B"/>
      </colorScale>
    </cfRule>
  </conditionalFormatting>
  <pageMargins left="0.7" right="0.7" top="0.75" bottom="0.75" header="0.3" footer="0.3"/>
  <pageSetup paperSize="9" orientation="portrait" horizontalDpi="180" verticalDpi="180" r:id="rId1"/>
  <ignoredErrors>
    <ignoredError sqref="S10 W38 W14 W19 W21 W25 W34 W36"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Сортировать">
                <anchor moveWithCells="1" sizeWithCells="1">
                  <from>
                    <xdr:col>20</xdr:col>
                    <xdr:colOff>95250</xdr:colOff>
                    <xdr:row>0</xdr:row>
                    <xdr:rowOff>95250</xdr:rowOff>
                  </from>
                  <to>
                    <xdr:col>22</xdr:col>
                    <xdr:colOff>133350</xdr:colOff>
                    <xdr:row>2</xdr:row>
                    <xdr:rowOff>0</xdr:rowOff>
                  </to>
                </anchor>
              </controlPr>
            </control>
          </mc:Choice>
        </mc:AlternateContent>
        <mc:AlternateContent xmlns:mc="http://schemas.openxmlformats.org/markup-compatibility/2006">
          <mc:Choice Requires="x14">
            <control shapeId="1026" r:id="rId5" name="Button 2">
              <controlPr defaultSize="0" print="0" autoFill="0" autoPict="0" macro="[0]!Обновить">
                <anchor moveWithCells="1" sizeWithCells="1">
                  <from>
                    <xdr:col>17</xdr:col>
                    <xdr:colOff>1133475</xdr:colOff>
                    <xdr:row>0</xdr:row>
                    <xdr:rowOff>85725</xdr:rowOff>
                  </from>
                  <to>
                    <xdr:col>19</xdr:col>
                    <xdr:colOff>704850</xdr:colOff>
                    <xdr:row>2</xdr:row>
                    <xdr:rowOff>47625</xdr:rowOff>
                  </to>
                </anchor>
              </controlPr>
            </control>
          </mc:Choice>
        </mc:AlternateContent>
        <mc:AlternateContent xmlns:mc="http://schemas.openxmlformats.org/markup-compatibility/2006">
          <mc:Choice Requires="x14">
            <control shapeId="1028" r:id="rId6" name="Button 4">
              <controlPr defaultSize="0" print="0" autoFill="0" autoPict="0" macro="[0]!Сброс">
                <anchor moveWithCells="1" sizeWithCells="1">
                  <from>
                    <xdr:col>23</xdr:col>
                    <xdr:colOff>28575</xdr:colOff>
                    <xdr:row>0</xdr:row>
                    <xdr:rowOff>76200</xdr:rowOff>
                  </from>
                  <to>
                    <xdr:col>25</xdr:col>
                    <xdr:colOff>0</xdr:colOff>
                    <xdr:row>2</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Q316"/>
  <sheetViews>
    <sheetView topLeftCell="A199" workbookViewId="0">
      <selection activeCell="Q209" sqref="Q209"/>
    </sheetView>
  </sheetViews>
  <sheetFormatPr defaultRowHeight="15" x14ac:dyDescent="0.25"/>
  <cols>
    <col min="1" max="1" width="17" bestFit="1" customWidth="1"/>
    <col min="2" max="2" width="21.42578125" customWidth="1"/>
    <col min="3" max="3" width="21.28515625" customWidth="1"/>
    <col min="4" max="4" width="8.42578125" customWidth="1"/>
    <col min="5" max="5" width="9.28515625" customWidth="1"/>
    <col min="6" max="6" width="9.140625" customWidth="1"/>
    <col min="7" max="7" width="18.140625" customWidth="1"/>
    <col min="8" max="8" width="11.7109375" customWidth="1"/>
  </cols>
  <sheetData>
    <row r="1" spans="1:1" x14ac:dyDescent="0.25">
      <c r="A1" t="s">
        <v>41</v>
      </c>
    </row>
    <row r="3" spans="1:1" x14ac:dyDescent="0.25">
      <c r="A3" t="s">
        <v>42</v>
      </c>
    </row>
    <row r="5" spans="1:1" x14ac:dyDescent="0.25">
      <c r="A5" t="s">
        <v>656</v>
      </c>
    </row>
    <row r="7" spans="1:1" x14ac:dyDescent="0.25">
      <c r="A7" t="s">
        <v>657</v>
      </c>
    </row>
    <row r="8" spans="1:1" x14ac:dyDescent="0.25">
      <c r="A8" t="s">
        <v>658</v>
      </c>
    </row>
    <row r="9" spans="1:1" x14ac:dyDescent="0.25">
      <c r="A9" t="s">
        <v>659</v>
      </c>
    </row>
    <row r="10" spans="1:1" x14ac:dyDescent="0.25">
      <c r="A10" t="s">
        <v>660</v>
      </c>
    </row>
    <row r="11" spans="1:1" x14ac:dyDescent="0.25">
      <c r="A11" t="s">
        <v>661</v>
      </c>
    </row>
    <row r="12" spans="1:1" x14ac:dyDescent="0.25">
      <c r="A12" t="s">
        <v>662</v>
      </c>
    </row>
    <row r="13" spans="1:1" x14ac:dyDescent="0.25">
      <c r="A13" t="s">
        <v>663</v>
      </c>
    </row>
    <row r="14" spans="1:1" x14ac:dyDescent="0.25">
      <c r="A14" t="s">
        <v>664</v>
      </c>
    </row>
    <row r="15" spans="1:1" x14ac:dyDescent="0.25">
      <c r="A15" t="s">
        <v>665</v>
      </c>
    </row>
    <row r="16" spans="1:1" x14ac:dyDescent="0.25">
      <c r="A16" t="s">
        <v>666</v>
      </c>
    </row>
    <row r="17" spans="1:1" x14ac:dyDescent="0.25">
      <c r="A17" t="s">
        <v>667</v>
      </c>
    </row>
    <row r="19" spans="1:1" x14ac:dyDescent="0.25">
      <c r="A19" t="s">
        <v>668</v>
      </c>
    </row>
    <row r="21" spans="1:1" x14ac:dyDescent="0.25">
      <c r="A21" t="s">
        <v>43</v>
      </c>
    </row>
    <row r="22" spans="1:1" x14ac:dyDescent="0.25">
      <c r="A22" t="s">
        <v>44</v>
      </c>
    </row>
    <row r="23" spans="1:1" x14ac:dyDescent="0.25">
      <c r="A23" t="s">
        <v>45</v>
      </c>
    </row>
    <row r="24" spans="1:1" x14ac:dyDescent="0.25">
      <c r="A24" t="s">
        <v>46</v>
      </c>
    </row>
    <row r="25" spans="1:1" x14ac:dyDescent="0.25">
      <c r="A25" t="s">
        <v>47</v>
      </c>
    </row>
    <row r="26" spans="1:1" x14ac:dyDescent="0.25">
      <c r="A26" t="s">
        <v>48</v>
      </c>
    </row>
    <row r="27" spans="1:1" x14ac:dyDescent="0.25">
      <c r="A27" t="s">
        <v>49</v>
      </c>
    </row>
    <row r="28" spans="1:1" x14ac:dyDescent="0.25">
      <c r="A28" t="s">
        <v>50</v>
      </c>
    </row>
    <row r="29" spans="1:1" x14ac:dyDescent="0.25">
      <c r="A29" t="s">
        <v>52</v>
      </c>
    </row>
    <row r="30" spans="1:1" x14ac:dyDescent="0.25">
      <c r="A30" t="s">
        <v>51</v>
      </c>
    </row>
    <row r="32" spans="1:1" x14ac:dyDescent="0.25">
      <c r="A32" t="s">
        <v>669</v>
      </c>
    </row>
    <row r="34" spans="1:1" x14ac:dyDescent="0.25">
      <c r="A34" t="s">
        <v>576</v>
      </c>
    </row>
    <row r="35" spans="1:1" x14ac:dyDescent="0.25">
      <c r="A35" t="s">
        <v>670</v>
      </c>
    </row>
    <row r="36" spans="1:1" x14ac:dyDescent="0.25">
      <c r="A36" t="s">
        <v>671</v>
      </c>
    </row>
    <row r="37" spans="1:1" x14ac:dyDescent="0.25">
      <c r="A37" t="s">
        <v>58</v>
      </c>
    </row>
    <row r="38" spans="1:1" x14ac:dyDescent="0.25">
      <c r="A38" t="s">
        <v>59</v>
      </c>
    </row>
    <row r="41" spans="1:1" x14ac:dyDescent="0.25">
      <c r="A41" t="s">
        <v>672</v>
      </c>
    </row>
    <row r="42" spans="1:1" x14ac:dyDescent="0.25">
      <c r="A42" t="s">
        <v>673</v>
      </c>
    </row>
    <row r="44" spans="1:1" x14ac:dyDescent="0.25">
      <c r="A44" t="s">
        <v>674</v>
      </c>
    </row>
    <row r="45" spans="1:1" x14ac:dyDescent="0.25">
      <c r="A45" t="s">
        <v>675</v>
      </c>
    </row>
    <row r="47" spans="1:1" x14ac:dyDescent="0.25">
      <c r="A47" t="s">
        <v>676</v>
      </c>
    </row>
    <row r="49" spans="1:1" x14ac:dyDescent="0.25">
      <c r="A49" t="s">
        <v>677</v>
      </c>
    </row>
    <row r="51" spans="1:1" x14ac:dyDescent="0.25">
      <c r="A51" t="s">
        <v>678</v>
      </c>
    </row>
    <row r="53" spans="1:1" x14ac:dyDescent="0.25">
      <c r="A53" t="s">
        <v>679</v>
      </c>
    </row>
    <row r="55" spans="1:1" x14ac:dyDescent="0.25">
      <c r="A55" t="s">
        <v>680</v>
      </c>
    </row>
    <row r="57" spans="1:1" x14ac:dyDescent="0.25">
      <c r="A57" t="s">
        <v>681</v>
      </c>
    </row>
    <row r="58" spans="1:1" x14ac:dyDescent="0.25">
      <c r="A58" t="s">
        <v>61</v>
      </c>
    </row>
    <row r="60" spans="1:1" x14ac:dyDescent="0.25">
      <c r="A60" t="s">
        <v>62</v>
      </c>
    </row>
    <row r="62" spans="1:1" x14ac:dyDescent="0.25">
      <c r="A62" t="s">
        <v>63</v>
      </c>
    </row>
    <row r="63" spans="1:1" x14ac:dyDescent="0.25">
      <c r="A63" t="s">
        <v>64</v>
      </c>
    </row>
    <row r="64" spans="1:1" x14ac:dyDescent="0.25">
      <c r="A64" t="s">
        <v>65</v>
      </c>
    </row>
    <row r="65" spans="1:1" x14ac:dyDescent="0.25">
      <c r="A65" t="s">
        <v>66</v>
      </c>
    </row>
    <row r="66" spans="1:1" x14ac:dyDescent="0.25">
      <c r="A66" t="s">
        <v>67</v>
      </c>
    </row>
    <row r="68" spans="1:1" x14ac:dyDescent="0.25">
      <c r="A68" t="s">
        <v>68</v>
      </c>
    </row>
    <row r="71" spans="1:1" x14ac:dyDescent="0.25">
      <c r="A71" t="s">
        <v>60</v>
      </c>
    </row>
    <row r="72" spans="1:1" x14ac:dyDescent="0.25">
      <c r="A72" t="s">
        <v>60</v>
      </c>
    </row>
    <row r="74" spans="1:1" x14ac:dyDescent="0.25">
      <c r="A74" t="s">
        <v>540</v>
      </c>
    </row>
    <row r="75" spans="1:1" x14ac:dyDescent="0.25">
      <c r="A75" t="s">
        <v>585</v>
      </c>
    </row>
    <row r="76" spans="1:1" x14ac:dyDescent="0.25">
      <c r="A76" t="s">
        <v>69</v>
      </c>
    </row>
    <row r="78" spans="1:1" x14ac:dyDescent="0.25">
      <c r="A78" t="s">
        <v>70</v>
      </c>
    </row>
    <row r="80" spans="1:1" x14ac:dyDescent="0.25">
      <c r="A80" t="s">
        <v>71</v>
      </c>
    </row>
    <row r="81" spans="1:1" x14ac:dyDescent="0.25">
      <c r="A81" t="s">
        <v>72</v>
      </c>
    </row>
    <row r="82" spans="1:1" x14ac:dyDescent="0.25">
      <c r="A82" t="s">
        <v>73</v>
      </c>
    </row>
    <row r="83" spans="1:1" x14ac:dyDescent="0.25">
      <c r="A83" t="s">
        <v>74</v>
      </c>
    </row>
    <row r="84" spans="1:1" x14ac:dyDescent="0.25">
      <c r="A84" t="s">
        <v>75</v>
      </c>
    </row>
    <row r="85" spans="1:1" x14ac:dyDescent="0.25">
      <c r="A85" t="s">
        <v>682</v>
      </c>
    </row>
    <row r="86" spans="1:1" x14ac:dyDescent="0.25">
      <c r="A86" t="s">
        <v>40</v>
      </c>
    </row>
    <row r="88" spans="1:1" x14ac:dyDescent="0.25">
      <c r="A88" t="s">
        <v>76</v>
      </c>
    </row>
    <row r="90" spans="1:1" x14ac:dyDescent="0.25">
      <c r="A90" t="s">
        <v>77</v>
      </c>
    </row>
    <row r="91" spans="1:1" x14ac:dyDescent="0.25">
      <c r="A91" t="s">
        <v>78</v>
      </c>
    </row>
    <row r="92" spans="1:1" x14ac:dyDescent="0.25">
      <c r="A92" t="s">
        <v>79</v>
      </c>
    </row>
    <row r="93" spans="1:1" x14ac:dyDescent="0.25">
      <c r="A93" t="s">
        <v>80</v>
      </c>
    </row>
    <row r="94" spans="1:1" x14ac:dyDescent="0.25">
      <c r="A94" t="s">
        <v>81</v>
      </c>
    </row>
    <row r="95" spans="1:1" x14ac:dyDescent="0.25">
      <c r="A95" t="s">
        <v>82</v>
      </c>
    </row>
    <row r="97" spans="1:1" x14ac:dyDescent="0.25">
      <c r="A97" t="s">
        <v>83</v>
      </c>
    </row>
    <row r="98" spans="1:1" x14ac:dyDescent="0.25">
      <c r="A98" t="s">
        <v>84</v>
      </c>
    </row>
    <row r="100" spans="1:1" x14ac:dyDescent="0.25">
      <c r="A100" t="s">
        <v>85</v>
      </c>
    </row>
    <row r="102" spans="1:1" x14ac:dyDescent="0.25">
      <c r="A102" t="s">
        <v>86</v>
      </c>
    </row>
    <row r="104" spans="1:1" x14ac:dyDescent="0.25">
      <c r="A104" t="s">
        <v>87</v>
      </c>
    </row>
    <row r="105" spans="1:1" x14ac:dyDescent="0.25">
      <c r="A105" t="s">
        <v>88</v>
      </c>
    </row>
    <row r="106" spans="1:1" x14ac:dyDescent="0.25">
      <c r="A106" t="s">
        <v>89</v>
      </c>
    </row>
    <row r="107" spans="1:1" x14ac:dyDescent="0.25">
      <c r="A107" t="s">
        <v>90</v>
      </c>
    </row>
    <row r="109" spans="1:1" x14ac:dyDescent="0.25">
      <c r="A109" t="s">
        <v>91</v>
      </c>
    </row>
    <row r="111" spans="1:1" x14ac:dyDescent="0.25">
      <c r="A111" t="s">
        <v>92</v>
      </c>
    </row>
    <row r="112" spans="1:1" x14ac:dyDescent="0.25">
      <c r="A112" t="s">
        <v>93</v>
      </c>
    </row>
    <row r="114" spans="1:1" x14ac:dyDescent="0.25">
      <c r="A114" t="s">
        <v>94</v>
      </c>
    </row>
    <row r="116" spans="1:1" x14ac:dyDescent="0.25">
      <c r="A116" t="s">
        <v>95</v>
      </c>
    </row>
    <row r="117" spans="1:1" x14ac:dyDescent="0.25">
      <c r="A117" t="s">
        <v>96</v>
      </c>
    </row>
    <row r="119" spans="1:1" x14ac:dyDescent="0.25">
      <c r="A119" t="s">
        <v>683</v>
      </c>
    </row>
    <row r="121" spans="1:1" x14ac:dyDescent="0.25">
      <c r="A121" t="s">
        <v>684</v>
      </c>
    </row>
    <row r="122" spans="1:1" x14ac:dyDescent="0.25">
      <c r="A122" t="s">
        <v>685</v>
      </c>
    </row>
    <row r="123" spans="1:1" x14ac:dyDescent="0.25">
      <c r="A123" t="s">
        <v>686</v>
      </c>
    </row>
    <row r="124" spans="1:1" x14ac:dyDescent="0.25">
      <c r="A124" t="s">
        <v>687</v>
      </c>
    </row>
    <row r="126" spans="1:1" x14ac:dyDescent="0.25">
      <c r="A126" t="s">
        <v>97</v>
      </c>
    </row>
    <row r="129" spans="1:1" x14ac:dyDescent="0.25">
      <c r="A129" t="s">
        <v>98</v>
      </c>
    </row>
    <row r="130" spans="1:1" x14ac:dyDescent="0.25">
      <c r="A130" t="s">
        <v>99</v>
      </c>
    </row>
    <row r="132" spans="1:1" x14ac:dyDescent="0.25">
      <c r="A132" t="s">
        <v>100</v>
      </c>
    </row>
    <row r="133" spans="1:1" x14ac:dyDescent="0.25">
      <c r="A133" t="s">
        <v>101</v>
      </c>
    </row>
    <row r="135" spans="1:1" x14ac:dyDescent="0.25">
      <c r="A135" t="s">
        <v>688</v>
      </c>
    </row>
    <row r="136" spans="1:1" x14ac:dyDescent="0.25">
      <c r="A136" t="s">
        <v>689</v>
      </c>
    </row>
    <row r="137" spans="1:1" x14ac:dyDescent="0.25">
      <c r="A137" t="s">
        <v>690</v>
      </c>
    </row>
    <row r="139" spans="1:1" x14ac:dyDescent="0.25">
      <c r="A139" t="s">
        <v>691</v>
      </c>
    </row>
    <row r="141" spans="1:1" x14ac:dyDescent="0.25">
      <c r="A141" t="s">
        <v>692</v>
      </c>
    </row>
    <row r="143" spans="1:1" x14ac:dyDescent="0.25">
      <c r="A143" t="s">
        <v>53</v>
      </c>
    </row>
    <row r="144" spans="1:1" x14ac:dyDescent="0.25">
      <c r="A144" t="s">
        <v>39</v>
      </c>
    </row>
    <row r="145" spans="1:1" x14ac:dyDescent="0.25">
      <c r="A145" t="s">
        <v>54</v>
      </c>
    </row>
    <row r="146" spans="1:1" x14ac:dyDescent="0.25">
      <c r="A146" t="s">
        <v>539</v>
      </c>
    </row>
    <row r="147" spans="1:1" x14ac:dyDescent="0.25">
      <c r="A147" t="s">
        <v>693</v>
      </c>
    </row>
    <row r="149" spans="1:1" x14ac:dyDescent="0.25">
      <c r="A149" t="s">
        <v>683</v>
      </c>
    </row>
    <row r="151" spans="1:1" x14ac:dyDescent="0.25">
      <c r="A151" t="s">
        <v>55</v>
      </c>
    </row>
    <row r="152" spans="1:1" x14ac:dyDescent="0.25">
      <c r="A152" t="s">
        <v>57</v>
      </c>
    </row>
    <row r="153" spans="1:1" x14ac:dyDescent="0.25">
      <c r="A153" t="s">
        <v>56</v>
      </c>
    </row>
    <row r="154" spans="1:1" x14ac:dyDescent="0.25">
      <c r="A154" t="s">
        <v>694</v>
      </c>
    </row>
    <row r="156" spans="1:1" x14ac:dyDescent="0.25">
      <c r="A156" t="s">
        <v>695</v>
      </c>
    </row>
    <row r="158" spans="1:1" x14ac:dyDescent="0.25">
      <c r="A158" t="s">
        <v>696</v>
      </c>
    </row>
    <row r="160" spans="1:1" x14ac:dyDescent="0.25">
      <c r="A160" t="s">
        <v>697</v>
      </c>
    </row>
    <row r="161" spans="1:1" x14ac:dyDescent="0.25">
      <c r="A161" t="s">
        <v>102</v>
      </c>
    </row>
    <row r="163" spans="1:1" x14ac:dyDescent="0.25">
      <c r="A163" t="s">
        <v>103</v>
      </c>
    </row>
    <row r="165" spans="1:1" x14ac:dyDescent="0.25">
      <c r="A165" t="s">
        <v>698</v>
      </c>
    </row>
    <row r="166" spans="1:1" x14ac:dyDescent="0.25">
      <c r="A166" t="s">
        <v>550</v>
      </c>
    </row>
    <row r="167" spans="1:1" x14ac:dyDescent="0.25">
      <c r="A167" t="s">
        <v>699</v>
      </c>
    </row>
    <row r="169" spans="1:1" x14ac:dyDescent="0.25">
      <c r="A169" t="s">
        <v>700</v>
      </c>
    </row>
    <row r="170" spans="1:1" x14ac:dyDescent="0.25">
      <c r="A170" t="s">
        <v>105</v>
      </c>
    </row>
    <row r="171" spans="1:1" x14ac:dyDescent="0.25">
      <c r="A171" t="s">
        <v>106</v>
      </c>
    </row>
    <row r="173" spans="1:1" x14ac:dyDescent="0.25">
      <c r="A173" t="s">
        <v>104</v>
      </c>
    </row>
    <row r="178" spans="1:1" x14ac:dyDescent="0.25">
      <c r="A178" t="s">
        <v>701</v>
      </c>
    </row>
    <row r="179" spans="1:1" x14ac:dyDescent="0.25">
      <c r="A179" t="s">
        <v>702</v>
      </c>
    </row>
    <row r="180" spans="1:1" x14ac:dyDescent="0.25">
      <c r="A180" t="s">
        <v>703</v>
      </c>
    </row>
    <row r="183" spans="1:1" x14ac:dyDescent="0.25">
      <c r="A183" t="s">
        <v>704</v>
      </c>
    </row>
    <row r="184" spans="1:1" x14ac:dyDescent="0.25">
      <c r="A184" t="s">
        <v>705</v>
      </c>
    </row>
    <row r="187" spans="1:1" x14ac:dyDescent="0.25">
      <c r="A187" t="s">
        <v>706</v>
      </c>
    </row>
    <row r="188" spans="1:1" x14ac:dyDescent="0.25">
      <c r="A188" t="s">
        <v>707</v>
      </c>
    </row>
    <row r="189" spans="1:1" x14ac:dyDescent="0.25">
      <c r="A189" t="s">
        <v>708</v>
      </c>
    </row>
    <row r="191" spans="1:1" x14ac:dyDescent="0.25">
      <c r="A191" t="s">
        <v>709</v>
      </c>
    </row>
    <row r="193" spans="1:17" x14ac:dyDescent="0.25">
      <c r="A193" t="s">
        <v>710</v>
      </c>
    </row>
    <row r="195" spans="1:17" x14ac:dyDescent="0.25">
      <c r="A195" t="s">
        <v>711</v>
      </c>
    </row>
    <row r="196" spans="1:17" x14ac:dyDescent="0.25">
      <c r="A196" t="s">
        <v>107</v>
      </c>
    </row>
    <row r="198" spans="1:17" x14ac:dyDescent="0.25">
      <c r="A198" t="s">
        <v>108</v>
      </c>
    </row>
    <row r="200" spans="1:17" x14ac:dyDescent="0.25">
      <c r="A200" t="s">
        <v>109</v>
      </c>
    </row>
    <row r="201" spans="1:17" x14ac:dyDescent="0.25">
      <c r="A201" t="s">
        <v>615</v>
      </c>
    </row>
    <row r="202" spans="1:17" x14ac:dyDescent="0.25">
      <c r="A202" t="s">
        <v>616</v>
      </c>
    </row>
    <row r="203" spans="1:17" x14ac:dyDescent="0.25">
      <c r="A203" t="s">
        <v>110</v>
      </c>
    </row>
    <row r="204" spans="1:17" x14ac:dyDescent="0.25">
      <c r="A204" t="s">
        <v>111</v>
      </c>
    </row>
    <row r="205" spans="1:17" x14ac:dyDescent="0.25">
      <c r="E205" s="28"/>
      <c r="F205" s="28"/>
    </row>
    <row r="206" spans="1:17" x14ac:dyDescent="0.25">
      <c r="A206" t="s">
        <v>113</v>
      </c>
      <c r="E206" s="28"/>
      <c r="F206" s="28"/>
    </row>
    <row r="207" spans="1:17" x14ac:dyDescent="0.25">
      <c r="A207" t="s">
        <v>114</v>
      </c>
      <c r="E207" s="28"/>
      <c r="F207" s="28"/>
    </row>
    <row r="208" spans="1:17" x14ac:dyDescent="0.25">
      <c r="A208" t="s">
        <v>112</v>
      </c>
      <c r="E208" s="28"/>
      <c r="F208" s="28"/>
      <c r="O208" t="s">
        <v>625</v>
      </c>
      <c r="P208" t="e">
        <f>VLOOKUP(O208,D199:H237,4,0)</f>
        <v>#N/A</v>
      </c>
      <c r="Q208" t="e">
        <f>(LEFT(P208,5))*1000</f>
        <v>#N/A</v>
      </c>
    </row>
    <row r="209" spans="1:6" x14ac:dyDescent="0.25">
      <c r="A209" t="s">
        <v>712</v>
      </c>
      <c r="E209" s="28"/>
      <c r="F209" s="28"/>
    </row>
    <row r="210" spans="1:6" x14ac:dyDescent="0.25">
      <c r="E210" s="28"/>
      <c r="F210" s="28"/>
    </row>
    <row r="211" spans="1:6" x14ac:dyDescent="0.25">
      <c r="A211" t="s">
        <v>115</v>
      </c>
      <c r="E211" s="28"/>
      <c r="F211" s="28"/>
    </row>
    <row r="212" spans="1:6" x14ac:dyDescent="0.25">
      <c r="E212" s="28"/>
      <c r="F212" s="28"/>
    </row>
    <row r="213" spans="1:6" x14ac:dyDescent="0.25">
      <c r="A213" t="s">
        <v>116</v>
      </c>
      <c r="E213" s="28"/>
      <c r="F213" s="28"/>
    </row>
    <row r="214" spans="1:6" x14ac:dyDescent="0.25">
      <c r="A214" t="s">
        <v>713</v>
      </c>
      <c r="E214" s="28"/>
      <c r="F214" s="28"/>
    </row>
    <row r="215" spans="1:6" x14ac:dyDescent="0.25">
      <c r="A215" t="s">
        <v>714</v>
      </c>
      <c r="E215" s="28"/>
      <c r="F215" s="28"/>
    </row>
    <row r="216" spans="1:6" x14ac:dyDescent="0.25">
      <c r="A216" t="s">
        <v>715</v>
      </c>
      <c r="E216" s="28"/>
      <c r="F216" s="28"/>
    </row>
    <row r="217" spans="1:6" x14ac:dyDescent="0.25">
      <c r="A217" t="s">
        <v>716</v>
      </c>
      <c r="E217" s="28"/>
      <c r="F217" s="28"/>
    </row>
    <row r="218" spans="1:6" x14ac:dyDescent="0.25">
      <c r="A218" t="s">
        <v>717</v>
      </c>
      <c r="E218" s="28"/>
      <c r="F218" s="28"/>
    </row>
    <row r="219" spans="1:6" x14ac:dyDescent="0.25">
      <c r="A219" t="s">
        <v>718</v>
      </c>
      <c r="E219" s="28"/>
      <c r="F219" s="28"/>
    </row>
    <row r="220" spans="1:6" x14ac:dyDescent="0.25">
      <c r="A220" t="s">
        <v>719</v>
      </c>
      <c r="E220" s="28"/>
      <c r="F220" s="28"/>
    </row>
    <row r="221" spans="1:6" x14ac:dyDescent="0.25">
      <c r="A221" t="s">
        <v>720</v>
      </c>
      <c r="E221" s="28"/>
      <c r="F221" s="28"/>
    </row>
    <row r="222" spans="1:6" x14ac:dyDescent="0.25">
      <c r="A222" t="s">
        <v>721</v>
      </c>
      <c r="E222" s="28"/>
      <c r="F222" s="28"/>
    </row>
    <row r="223" spans="1:6" x14ac:dyDescent="0.25">
      <c r="A223" t="s">
        <v>722</v>
      </c>
      <c r="E223" s="28"/>
      <c r="F223" s="28"/>
    </row>
    <row r="224" spans="1:6" x14ac:dyDescent="0.25">
      <c r="A224" t="s">
        <v>723</v>
      </c>
      <c r="E224" s="28"/>
      <c r="F224" s="28"/>
    </row>
    <row r="225" spans="1:6" x14ac:dyDescent="0.25">
      <c r="A225" t="s">
        <v>117</v>
      </c>
      <c r="E225" s="28"/>
      <c r="F225" s="28"/>
    </row>
    <row r="226" spans="1:6" x14ac:dyDescent="0.25">
      <c r="A226" t="s">
        <v>617</v>
      </c>
      <c r="E226" s="28"/>
      <c r="F226" s="28"/>
    </row>
    <row r="227" spans="1:6" x14ac:dyDescent="0.25">
      <c r="A227" t="s">
        <v>623</v>
      </c>
      <c r="E227" s="28"/>
      <c r="F227" s="28"/>
    </row>
    <row r="228" spans="1:6" x14ac:dyDescent="0.25">
      <c r="A228" t="s">
        <v>120</v>
      </c>
    </row>
    <row r="229" spans="1:6" x14ac:dyDescent="0.25">
      <c r="A229" t="s">
        <v>87</v>
      </c>
    </row>
    <row r="230" spans="1:6" x14ac:dyDescent="0.25">
      <c r="A230" t="s">
        <v>121</v>
      </c>
    </row>
    <row r="231" spans="1:6" x14ac:dyDescent="0.25">
      <c r="A231" t="s">
        <v>122</v>
      </c>
    </row>
    <row r="232" spans="1:6" x14ac:dyDescent="0.25">
      <c r="A232" t="s">
        <v>123</v>
      </c>
    </row>
    <row r="233" spans="1:6" x14ac:dyDescent="0.25">
      <c r="A233" t="s">
        <v>124</v>
      </c>
    </row>
    <row r="234" spans="1:6" x14ac:dyDescent="0.25">
      <c r="A234" t="s">
        <v>125</v>
      </c>
    </row>
    <row r="235" spans="1:6" x14ac:dyDescent="0.25">
      <c r="A235" t="s">
        <v>126</v>
      </c>
    </row>
    <row r="236" spans="1:6" x14ac:dyDescent="0.25">
      <c r="A236" t="s">
        <v>127</v>
      </c>
    </row>
    <row r="237" spans="1:6" x14ac:dyDescent="0.25">
      <c r="A237" t="s">
        <v>128</v>
      </c>
    </row>
    <row r="238" spans="1:6" x14ac:dyDescent="0.25">
      <c r="A238" t="s">
        <v>129</v>
      </c>
    </row>
    <row r="239" spans="1:6" x14ac:dyDescent="0.25">
      <c r="A239" t="s">
        <v>130</v>
      </c>
    </row>
    <row r="240" spans="1:6" x14ac:dyDescent="0.25">
      <c r="A240" t="s">
        <v>131</v>
      </c>
    </row>
    <row r="241" spans="1:8" x14ac:dyDescent="0.25">
      <c r="A241" t="s">
        <v>132</v>
      </c>
    </row>
    <row r="242" spans="1:8" x14ac:dyDescent="0.25">
      <c r="A242" t="s">
        <v>133</v>
      </c>
    </row>
    <row r="243" spans="1:8" x14ac:dyDescent="0.25">
      <c r="A243" t="s">
        <v>725</v>
      </c>
    </row>
    <row r="244" spans="1:8" x14ac:dyDescent="0.25">
      <c r="A244" t="s">
        <v>726</v>
      </c>
    </row>
    <row r="245" spans="1:8" x14ac:dyDescent="0.25">
      <c r="A245" t="s">
        <v>727</v>
      </c>
    </row>
    <row r="246" spans="1:8" x14ac:dyDescent="0.25">
      <c r="A246" t="s">
        <v>134</v>
      </c>
      <c r="B246" t="s">
        <v>135</v>
      </c>
      <c r="C246" t="s">
        <v>136</v>
      </c>
      <c r="D246" t="s">
        <v>137</v>
      </c>
      <c r="E246" t="s">
        <v>138</v>
      </c>
      <c r="F246" t="s">
        <v>139</v>
      </c>
      <c r="G246" t="s">
        <v>140</v>
      </c>
      <c r="H246" t="s">
        <v>141</v>
      </c>
    </row>
    <row r="247" spans="1:8" x14ac:dyDescent="0.25">
      <c r="A247" t="s">
        <v>142</v>
      </c>
    </row>
    <row r="248" spans="1:8" x14ac:dyDescent="0.25">
      <c r="A248" t="s">
        <v>516</v>
      </c>
      <c r="B248" t="s">
        <v>619</v>
      </c>
      <c r="C248" t="s">
        <v>624</v>
      </c>
      <c r="D248" t="s">
        <v>625</v>
      </c>
      <c r="E248" s="28">
        <v>43739</v>
      </c>
      <c r="F248" s="28">
        <v>43739</v>
      </c>
      <c r="G248" t="s">
        <v>394</v>
      </c>
      <c r="H248" t="s">
        <v>1083</v>
      </c>
    </row>
    <row r="249" spans="1:8" x14ac:dyDescent="0.25">
      <c r="A249" t="s">
        <v>516</v>
      </c>
      <c r="B249" t="s">
        <v>619</v>
      </c>
      <c r="C249" t="s">
        <v>624</v>
      </c>
      <c r="D249" t="s">
        <v>625</v>
      </c>
      <c r="E249" s="28">
        <v>43770</v>
      </c>
      <c r="F249" s="28">
        <v>43770</v>
      </c>
      <c r="G249" t="s">
        <v>1084</v>
      </c>
      <c r="H249" t="s">
        <v>1085</v>
      </c>
    </row>
    <row r="250" spans="1:8" x14ac:dyDescent="0.25">
      <c r="A250" t="s">
        <v>516</v>
      </c>
      <c r="B250" t="s">
        <v>619</v>
      </c>
      <c r="C250" t="s">
        <v>624</v>
      </c>
      <c r="D250" t="s">
        <v>625</v>
      </c>
      <c r="E250" s="28">
        <v>43800</v>
      </c>
      <c r="F250" s="28">
        <v>43800</v>
      </c>
      <c r="G250" t="s">
        <v>1086</v>
      </c>
      <c r="H250" t="s">
        <v>889</v>
      </c>
    </row>
    <row r="251" spans="1:8" x14ac:dyDescent="0.25">
      <c r="A251" t="s">
        <v>516</v>
      </c>
      <c r="B251" t="s">
        <v>619</v>
      </c>
      <c r="C251" t="s">
        <v>624</v>
      </c>
      <c r="D251" t="s">
        <v>625</v>
      </c>
      <c r="E251" s="28">
        <v>43831</v>
      </c>
      <c r="F251" s="28">
        <v>43831</v>
      </c>
      <c r="G251" t="s">
        <v>1087</v>
      </c>
      <c r="H251" t="s">
        <v>889</v>
      </c>
    </row>
    <row r="252" spans="1:8" x14ac:dyDescent="0.25">
      <c r="A252" t="s">
        <v>516</v>
      </c>
      <c r="B252" t="s">
        <v>619</v>
      </c>
      <c r="C252" t="s">
        <v>624</v>
      </c>
      <c r="D252" t="s">
        <v>625</v>
      </c>
      <c r="E252" s="28">
        <v>43862</v>
      </c>
      <c r="F252" s="28">
        <v>43862</v>
      </c>
      <c r="G252" t="s">
        <v>635</v>
      </c>
      <c r="H252" t="s">
        <v>889</v>
      </c>
    </row>
    <row r="253" spans="1:8" x14ac:dyDescent="0.25">
      <c r="A253" t="s">
        <v>516</v>
      </c>
      <c r="B253" t="s">
        <v>619</v>
      </c>
      <c r="C253" t="s">
        <v>624</v>
      </c>
      <c r="D253" t="s">
        <v>625</v>
      </c>
      <c r="E253" s="28">
        <v>43891</v>
      </c>
      <c r="F253" s="28">
        <v>43891</v>
      </c>
      <c r="G253" t="s">
        <v>393</v>
      </c>
      <c r="H253" t="s">
        <v>889</v>
      </c>
    </row>
    <row r="254" spans="1:8" x14ac:dyDescent="0.25">
      <c r="A254" t="s">
        <v>516</v>
      </c>
      <c r="B254" t="s">
        <v>619</v>
      </c>
      <c r="C254" t="s">
        <v>624</v>
      </c>
      <c r="D254" t="s">
        <v>625</v>
      </c>
      <c r="E254" s="28">
        <v>43922</v>
      </c>
      <c r="F254" s="28">
        <v>43922</v>
      </c>
      <c r="G254" t="s">
        <v>1088</v>
      </c>
      <c r="H254" t="s">
        <v>889</v>
      </c>
    </row>
    <row r="255" spans="1:8" x14ac:dyDescent="0.25">
      <c r="A255" t="s">
        <v>516</v>
      </c>
      <c r="B255" t="s">
        <v>619</v>
      </c>
      <c r="C255" t="s">
        <v>624</v>
      </c>
      <c r="D255" t="s">
        <v>625</v>
      </c>
      <c r="E255" s="28">
        <v>43952</v>
      </c>
      <c r="F255" s="28">
        <v>43952</v>
      </c>
      <c r="G255" t="s">
        <v>392</v>
      </c>
      <c r="H255" t="s">
        <v>751</v>
      </c>
    </row>
    <row r="256" spans="1:8" x14ac:dyDescent="0.25">
      <c r="A256" t="s">
        <v>516</v>
      </c>
      <c r="B256" t="s">
        <v>619</v>
      </c>
      <c r="C256" t="s">
        <v>624</v>
      </c>
      <c r="D256" t="s">
        <v>625</v>
      </c>
      <c r="E256" s="28">
        <v>43983</v>
      </c>
      <c r="F256" s="28">
        <v>43983</v>
      </c>
      <c r="G256" t="s">
        <v>1089</v>
      </c>
      <c r="H256" t="s">
        <v>736</v>
      </c>
    </row>
    <row r="257" spans="1:8" x14ac:dyDescent="0.25">
      <c r="A257" t="s">
        <v>516</v>
      </c>
      <c r="B257" t="s">
        <v>619</v>
      </c>
      <c r="C257" t="s">
        <v>624</v>
      </c>
      <c r="D257" t="s">
        <v>625</v>
      </c>
      <c r="E257" s="28">
        <v>44013</v>
      </c>
      <c r="F257" s="28">
        <v>44013</v>
      </c>
      <c r="G257" t="s">
        <v>1090</v>
      </c>
      <c r="H257" t="s">
        <v>736</v>
      </c>
    </row>
    <row r="258" spans="1:8" x14ac:dyDescent="0.25">
      <c r="A258" t="s">
        <v>516</v>
      </c>
      <c r="B258" t="s">
        <v>619</v>
      </c>
      <c r="C258" t="s">
        <v>624</v>
      </c>
      <c r="D258" t="s">
        <v>625</v>
      </c>
      <c r="E258" s="28">
        <v>44044</v>
      </c>
      <c r="F258" s="28">
        <v>44044</v>
      </c>
      <c r="G258" t="s">
        <v>1091</v>
      </c>
      <c r="H258" t="s">
        <v>736</v>
      </c>
    </row>
    <row r="259" spans="1:8" x14ac:dyDescent="0.25">
      <c r="A259" t="s">
        <v>516</v>
      </c>
      <c r="B259" t="s">
        <v>619</v>
      </c>
      <c r="C259" t="s">
        <v>624</v>
      </c>
      <c r="D259" t="s">
        <v>625</v>
      </c>
      <c r="E259" s="28">
        <v>44075</v>
      </c>
      <c r="F259" s="28">
        <v>44075</v>
      </c>
      <c r="G259" t="s">
        <v>1092</v>
      </c>
      <c r="H259" t="s">
        <v>736</v>
      </c>
    </row>
    <row r="260" spans="1:8" x14ac:dyDescent="0.25">
      <c r="A260" t="s">
        <v>516</v>
      </c>
      <c r="B260" t="s">
        <v>619</v>
      </c>
      <c r="C260" t="s">
        <v>624</v>
      </c>
      <c r="D260" t="s">
        <v>625</v>
      </c>
      <c r="E260" s="28">
        <v>44105</v>
      </c>
      <c r="F260" s="28">
        <v>44105</v>
      </c>
      <c r="G260" t="s">
        <v>630</v>
      </c>
      <c r="H260" t="s">
        <v>736</v>
      </c>
    </row>
    <row r="261" spans="1:8" x14ac:dyDescent="0.25">
      <c r="A261" t="s">
        <v>516</v>
      </c>
      <c r="B261" t="s">
        <v>619</v>
      </c>
      <c r="C261" t="s">
        <v>624</v>
      </c>
      <c r="D261" t="s">
        <v>625</v>
      </c>
      <c r="E261" s="28">
        <v>44136</v>
      </c>
      <c r="F261" s="28">
        <v>44136</v>
      </c>
      <c r="G261" t="s">
        <v>1093</v>
      </c>
      <c r="H261" t="s">
        <v>736</v>
      </c>
    </row>
    <row r="262" spans="1:8" x14ac:dyDescent="0.25">
      <c r="A262" t="s">
        <v>516</v>
      </c>
      <c r="B262" t="s">
        <v>619</v>
      </c>
      <c r="C262" t="s">
        <v>624</v>
      </c>
      <c r="D262" t="s">
        <v>625</v>
      </c>
      <c r="E262" s="28">
        <v>44166</v>
      </c>
      <c r="F262" s="28">
        <v>44166</v>
      </c>
      <c r="G262" t="s">
        <v>1094</v>
      </c>
      <c r="H262" t="s">
        <v>736</v>
      </c>
    </row>
    <row r="263" spans="1:8" x14ac:dyDescent="0.25">
      <c r="A263" t="s">
        <v>516</v>
      </c>
      <c r="B263" t="s">
        <v>619</v>
      </c>
      <c r="C263" t="s">
        <v>624</v>
      </c>
      <c r="D263" t="s">
        <v>625</v>
      </c>
      <c r="E263" s="28">
        <v>44197</v>
      </c>
      <c r="F263" s="28">
        <v>44197</v>
      </c>
      <c r="G263" t="s">
        <v>1095</v>
      </c>
      <c r="H263" t="s">
        <v>933</v>
      </c>
    </row>
    <row r="264" spans="1:8" x14ac:dyDescent="0.25">
      <c r="A264" t="s">
        <v>516</v>
      </c>
      <c r="B264" t="s">
        <v>619</v>
      </c>
      <c r="C264" t="s">
        <v>624</v>
      </c>
      <c r="D264" t="s">
        <v>625</v>
      </c>
      <c r="E264" s="28">
        <v>44228</v>
      </c>
      <c r="F264" s="28">
        <v>44256</v>
      </c>
      <c r="G264" t="s">
        <v>543</v>
      </c>
      <c r="H264" t="s">
        <v>933</v>
      </c>
    </row>
    <row r="265" spans="1:8" x14ac:dyDescent="0.25">
      <c r="A265" t="s">
        <v>516</v>
      </c>
      <c r="B265" t="s">
        <v>619</v>
      </c>
      <c r="C265" t="s">
        <v>624</v>
      </c>
      <c r="D265" t="s">
        <v>625</v>
      </c>
      <c r="E265" s="28">
        <v>44287</v>
      </c>
      <c r="F265" s="28">
        <v>44287</v>
      </c>
      <c r="G265" t="s">
        <v>1096</v>
      </c>
      <c r="H265" t="s">
        <v>933</v>
      </c>
    </row>
    <row r="266" spans="1:8" x14ac:dyDescent="0.25">
      <c r="A266" t="s">
        <v>516</v>
      </c>
      <c r="B266" t="s">
        <v>619</v>
      </c>
      <c r="C266" t="s">
        <v>624</v>
      </c>
      <c r="D266" t="s">
        <v>625</v>
      </c>
      <c r="E266" s="28">
        <v>44317</v>
      </c>
      <c r="F266" s="28">
        <v>44317</v>
      </c>
      <c r="G266" t="s">
        <v>265</v>
      </c>
      <c r="H266" t="s">
        <v>933</v>
      </c>
    </row>
    <row r="267" spans="1:8" x14ac:dyDescent="0.25">
      <c r="A267" t="s">
        <v>516</v>
      </c>
      <c r="B267" t="s">
        <v>619</v>
      </c>
      <c r="C267" t="s">
        <v>624</v>
      </c>
      <c r="D267" t="s">
        <v>625</v>
      </c>
      <c r="E267" s="28">
        <v>44348</v>
      </c>
      <c r="F267" s="28">
        <v>44348</v>
      </c>
      <c r="G267" t="s">
        <v>385</v>
      </c>
      <c r="H267" t="s">
        <v>933</v>
      </c>
    </row>
    <row r="268" spans="1:8" x14ac:dyDescent="0.25">
      <c r="A268" t="s">
        <v>516</v>
      </c>
      <c r="B268" t="s">
        <v>619</v>
      </c>
      <c r="C268" t="s">
        <v>624</v>
      </c>
      <c r="D268" t="s">
        <v>625</v>
      </c>
      <c r="E268" s="28">
        <v>44378</v>
      </c>
      <c r="F268" s="28">
        <v>44378</v>
      </c>
      <c r="G268" t="s">
        <v>538</v>
      </c>
      <c r="H268" t="s">
        <v>933</v>
      </c>
    </row>
    <row r="269" spans="1:8" x14ac:dyDescent="0.25">
      <c r="A269" t="s">
        <v>516</v>
      </c>
      <c r="B269" t="s">
        <v>619</v>
      </c>
      <c r="C269" t="s">
        <v>624</v>
      </c>
      <c r="D269" t="s">
        <v>625</v>
      </c>
      <c r="E269" s="28">
        <v>44409</v>
      </c>
      <c r="F269" s="28">
        <v>44409</v>
      </c>
      <c r="G269" t="s">
        <v>593</v>
      </c>
      <c r="H269" t="s">
        <v>933</v>
      </c>
    </row>
    <row r="270" spans="1:8" x14ac:dyDescent="0.25">
      <c r="A270" t="s">
        <v>516</v>
      </c>
      <c r="B270" t="s">
        <v>619</v>
      </c>
      <c r="C270" t="s">
        <v>624</v>
      </c>
      <c r="D270" t="s">
        <v>625</v>
      </c>
      <c r="E270" s="28">
        <v>44440</v>
      </c>
      <c r="F270" s="28">
        <v>44470</v>
      </c>
      <c r="G270" t="s">
        <v>1097</v>
      </c>
      <c r="H270" t="s">
        <v>933</v>
      </c>
    </row>
    <row r="271" spans="1:8" x14ac:dyDescent="0.25">
      <c r="A271" t="s">
        <v>516</v>
      </c>
      <c r="B271" t="s">
        <v>619</v>
      </c>
      <c r="C271" t="s">
        <v>624</v>
      </c>
      <c r="D271" t="s">
        <v>625</v>
      </c>
      <c r="E271" s="28">
        <v>44501</v>
      </c>
      <c r="F271" s="28">
        <v>44501</v>
      </c>
      <c r="G271" t="s">
        <v>622</v>
      </c>
      <c r="H271" t="s">
        <v>933</v>
      </c>
    </row>
    <row r="272" spans="1:8" x14ac:dyDescent="0.25">
      <c r="A272" t="s">
        <v>516</v>
      </c>
      <c r="B272" t="s">
        <v>619</v>
      </c>
      <c r="C272" t="s">
        <v>624</v>
      </c>
      <c r="D272" t="s">
        <v>625</v>
      </c>
      <c r="E272" s="28">
        <v>44531</v>
      </c>
      <c r="F272" s="28">
        <v>44531</v>
      </c>
      <c r="G272" t="s">
        <v>384</v>
      </c>
      <c r="H272" t="s">
        <v>933</v>
      </c>
    </row>
    <row r="273" spans="1:8" x14ac:dyDescent="0.25">
      <c r="A273" t="s">
        <v>516</v>
      </c>
      <c r="B273" t="s">
        <v>619</v>
      </c>
      <c r="C273" t="s">
        <v>624</v>
      </c>
      <c r="D273" t="s">
        <v>625</v>
      </c>
      <c r="E273" s="28">
        <v>44562</v>
      </c>
      <c r="F273" s="28">
        <v>44562</v>
      </c>
      <c r="G273" t="s">
        <v>149</v>
      </c>
      <c r="H273" t="s">
        <v>933</v>
      </c>
    </row>
    <row r="274" spans="1:8" x14ac:dyDescent="0.25">
      <c r="A274" t="s">
        <v>516</v>
      </c>
      <c r="B274" t="s">
        <v>619</v>
      </c>
      <c r="C274" t="s">
        <v>624</v>
      </c>
      <c r="D274" t="s">
        <v>625</v>
      </c>
      <c r="E274" s="28">
        <v>44593</v>
      </c>
      <c r="F274" s="28">
        <v>44593</v>
      </c>
      <c r="G274" t="s">
        <v>302</v>
      </c>
      <c r="H274" t="s">
        <v>933</v>
      </c>
    </row>
    <row r="275" spans="1:8" x14ac:dyDescent="0.25">
      <c r="A275" t="s">
        <v>516</v>
      </c>
      <c r="B275" t="s">
        <v>619</v>
      </c>
      <c r="C275" t="s">
        <v>624</v>
      </c>
      <c r="D275" t="s">
        <v>625</v>
      </c>
      <c r="E275" s="28">
        <v>44621</v>
      </c>
      <c r="F275" s="28">
        <v>44621</v>
      </c>
      <c r="G275" t="s">
        <v>632</v>
      </c>
      <c r="H275" t="s">
        <v>933</v>
      </c>
    </row>
    <row r="276" spans="1:8" x14ac:dyDescent="0.25">
      <c r="A276" t="s">
        <v>516</v>
      </c>
      <c r="B276" t="s">
        <v>619</v>
      </c>
      <c r="C276" t="s">
        <v>624</v>
      </c>
      <c r="D276" t="s">
        <v>625</v>
      </c>
      <c r="E276" s="28">
        <v>44652</v>
      </c>
      <c r="F276" s="28">
        <v>44652</v>
      </c>
      <c r="G276" t="s">
        <v>229</v>
      </c>
      <c r="H276" t="s">
        <v>933</v>
      </c>
    </row>
    <row r="277" spans="1:8" x14ac:dyDescent="0.25">
      <c r="A277" t="s">
        <v>516</v>
      </c>
      <c r="B277" t="s">
        <v>619</v>
      </c>
      <c r="C277" t="s">
        <v>624</v>
      </c>
      <c r="D277" t="s">
        <v>625</v>
      </c>
      <c r="E277" s="28">
        <v>44682</v>
      </c>
      <c r="F277" s="28">
        <v>44682</v>
      </c>
      <c r="G277" t="s">
        <v>636</v>
      </c>
      <c r="H277" t="s">
        <v>933</v>
      </c>
    </row>
    <row r="278" spans="1:8" x14ac:dyDescent="0.25">
      <c r="A278" t="s">
        <v>516</v>
      </c>
      <c r="B278" t="s">
        <v>619</v>
      </c>
      <c r="C278" t="s">
        <v>624</v>
      </c>
      <c r="D278" t="s">
        <v>625</v>
      </c>
      <c r="E278" s="28">
        <v>44713</v>
      </c>
      <c r="F278" s="28">
        <v>44713</v>
      </c>
      <c r="G278" t="s">
        <v>383</v>
      </c>
      <c r="H278" t="s">
        <v>933</v>
      </c>
    </row>
    <row r="279" spans="1:8" x14ac:dyDescent="0.25">
      <c r="A279" t="s">
        <v>516</v>
      </c>
      <c r="B279" t="s">
        <v>619</v>
      </c>
      <c r="C279" t="s">
        <v>624</v>
      </c>
      <c r="D279" t="s">
        <v>625</v>
      </c>
      <c r="E279" s="28">
        <v>44743</v>
      </c>
      <c r="F279" s="28">
        <v>44743</v>
      </c>
      <c r="G279" t="s">
        <v>1098</v>
      </c>
      <c r="H279" t="s">
        <v>933</v>
      </c>
    </row>
    <row r="280" spans="1:8" x14ac:dyDescent="0.25">
      <c r="A280" t="s">
        <v>516</v>
      </c>
      <c r="B280" t="s">
        <v>619</v>
      </c>
      <c r="C280" t="s">
        <v>624</v>
      </c>
      <c r="D280" t="s">
        <v>625</v>
      </c>
      <c r="E280" s="28">
        <v>44774</v>
      </c>
      <c r="F280" s="28">
        <v>44774</v>
      </c>
      <c r="G280" t="s">
        <v>150</v>
      </c>
      <c r="H280" t="s">
        <v>933</v>
      </c>
    </row>
    <row r="281" spans="1:8" x14ac:dyDescent="0.25">
      <c r="A281" t="s">
        <v>516</v>
      </c>
      <c r="B281" t="s">
        <v>619</v>
      </c>
      <c r="C281" t="s">
        <v>624</v>
      </c>
      <c r="D281" t="s">
        <v>625</v>
      </c>
      <c r="E281" s="28">
        <v>44805</v>
      </c>
      <c r="F281" s="28">
        <v>44805</v>
      </c>
      <c r="G281" t="s">
        <v>637</v>
      </c>
      <c r="H281" t="s">
        <v>933</v>
      </c>
    </row>
    <row r="282" spans="1:8" x14ac:dyDescent="0.25">
      <c r="A282" t="s">
        <v>516</v>
      </c>
      <c r="B282" t="s">
        <v>619</v>
      </c>
      <c r="C282" t="s">
        <v>624</v>
      </c>
      <c r="D282" t="s">
        <v>625</v>
      </c>
      <c r="E282" s="28">
        <v>44835</v>
      </c>
      <c r="F282" s="28">
        <v>44835</v>
      </c>
      <c r="G282" t="s">
        <v>391</v>
      </c>
      <c r="H282" t="s">
        <v>933</v>
      </c>
    </row>
    <row r="283" spans="1:8" x14ac:dyDescent="0.25">
      <c r="A283" t="s">
        <v>516</v>
      </c>
      <c r="B283" t="s">
        <v>619</v>
      </c>
      <c r="C283" t="s">
        <v>624</v>
      </c>
      <c r="D283" t="s">
        <v>625</v>
      </c>
      <c r="E283" s="28">
        <v>44866</v>
      </c>
      <c r="F283" s="28">
        <v>44866</v>
      </c>
      <c r="G283" t="s">
        <v>638</v>
      </c>
      <c r="H283" t="s">
        <v>933</v>
      </c>
    </row>
    <row r="284" spans="1:8" x14ac:dyDescent="0.25">
      <c r="A284" t="s">
        <v>516</v>
      </c>
      <c r="B284" t="s">
        <v>619</v>
      </c>
      <c r="C284" t="s">
        <v>624</v>
      </c>
      <c r="D284" t="s">
        <v>625</v>
      </c>
      <c r="E284" s="28">
        <v>44896</v>
      </c>
      <c r="F284" s="28">
        <v>44896</v>
      </c>
      <c r="G284" t="s">
        <v>633</v>
      </c>
      <c r="H284" t="s">
        <v>933</v>
      </c>
    </row>
    <row r="285" spans="1:8" x14ac:dyDescent="0.25">
      <c r="A285" t="s">
        <v>516</v>
      </c>
      <c r="B285" t="s">
        <v>619</v>
      </c>
      <c r="C285" t="s">
        <v>624</v>
      </c>
      <c r="D285" t="s">
        <v>625</v>
      </c>
      <c r="E285" s="28">
        <v>44927</v>
      </c>
      <c r="F285" s="28">
        <v>44927</v>
      </c>
      <c r="G285" t="s">
        <v>1099</v>
      </c>
      <c r="H285" t="s">
        <v>933</v>
      </c>
    </row>
    <row r="286" spans="1:8" x14ac:dyDescent="0.25">
      <c r="A286" t="s">
        <v>516</v>
      </c>
      <c r="B286" t="s">
        <v>619</v>
      </c>
      <c r="C286" t="s">
        <v>624</v>
      </c>
      <c r="D286" t="s">
        <v>625</v>
      </c>
      <c r="E286" s="28">
        <v>44958</v>
      </c>
      <c r="F286" s="28">
        <v>46447</v>
      </c>
      <c r="G286" t="s">
        <v>190</v>
      </c>
      <c r="H286" t="s">
        <v>933</v>
      </c>
    </row>
    <row r="287" spans="1:8" x14ac:dyDescent="0.25">
      <c r="A287" t="s">
        <v>142</v>
      </c>
    </row>
    <row r="288" spans="1:8" x14ac:dyDescent="0.25">
      <c r="A288" t="s">
        <v>40</v>
      </c>
    </row>
    <row r="289" spans="1:1" x14ac:dyDescent="0.25">
      <c r="A289" t="s">
        <v>518</v>
      </c>
    </row>
    <row r="290" spans="1:1" x14ac:dyDescent="0.25">
      <c r="A290" t="s">
        <v>519</v>
      </c>
    </row>
    <row r="291" spans="1:1" x14ac:dyDescent="0.25">
      <c r="A291" t="s">
        <v>1078</v>
      </c>
    </row>
    <row r="292" spans="1:1" x14ac:dyDescent="0.25">
      <c r="A292" t="s">
        <v>583</v>
      </c>
    </row>
    <row r="293" spans="1:1" x14ac:dyDescent="0.25">
      <c r="A293" t="s">
        <v>520</v>
      </c>
    </row>
    <row r="294" spans="1:1" x14ac:dyDescent="0.25">
      <c r="A294" t="s">
        <v>521</v>
      </c>
    </row>
    <row r="295" spans="1:1" x14ac:dyDescent="0.25">
      <c r="A295" t="s">
        <v>522</v>
      </c>
    </row>
    <row r="296" spans="1:1" x14ac:dyDescent="0.25">
      <c r="A296" t="s">
        <v>523</v>
      </c>
    </row>
    <row r="297" spans="1:1" x14ac:dyDescent="0.25">
      <c r="A297" t="s">
        <v>524</v>
      </c>
    </row>
    <row r="298" spans="1:1" x14ac:dyDescent="0.25">
      <c r="A298" t="s">
        <v>525</v>
      </c>
    </row>
    <row r="299" spans="1:1" x14ac:dyDescent="0.25">
      <c r="A299" t="s">
        <v>584</v>
      </c>
    </row>
    <row r="300" spans="1:1" x14ac:dyDescent="0.25">
      <c r="A300" t="s">
        <v>586</v>
      </c>
    </row>
    <row r="301" spans="1:1" x14ac:dyDescent="0.25">
      <c r="A301" t="s">
        <v>530</v>
      </c>
    </row>
    <row r="302" spans="1:1" x14ac:dyDescent="0.25">
      <c r="A302" t="s">
        <v>526</v>
      </c>
    </row>
    <row r="303" spans="1:1" x14ac:dyDescent="0.25">
      <c r="A303" t="s">
        <v>1079</v>
      </c>
    </row>
    <row r="304" spans="1:1" x14ac:dyDescent="0.25">
      <c r="A304" t="s">
        <v>527</v>
      </c>
    </row>
    <row r="305" spans="1:1" x14ac:dyDescent="0.25">
      <c r="A305" t="s">
        <v>528</v>
      </c>
    </row>
    <row r="306" spans="1:1" x14ac:dyDescent="0.25">
      <c r="A306" t="s">
        <v>529</v>
      </c>
    </row>
    <row r="307" spans="1:1" x14ac:dyDescent="0.25">
      <c r="A307" t="s">
        <v>1080</v>
      </c>
    </row>
    <row r="308" spans="1:1" x14ac:dyDescent="0.25">
      <c r="A308" t="s">
        <v>587</v>
      </c>
    </row>
    <row r="309" spans="1:1" x14ac:dyDescent="0.25">
      <c r="A309" t="s">
        <v>605</v>
      </c>
    </row>
    <row r="310" spans="1:1" x14ac:dyDescent="0.25">
      <c r="A310" t="s">
        <v>602</v>
      </c>
    </row>
    <row r="311" spans="1:1" x14ac:dyDescent="0.25">
      <c r="A311" t="s">
        <v>601</v>
      </c>
    </row>
    <row r="312" spans="1:1" x14ac:dyDescent="0.25">
      <c r="A312" t="s">
        <v>603</v>
      </c>
    </row>
    <row r="313" spans="1:1" x14ac:dyDescent="0.25">
      <c r="A313" t="s">
        <v>604</v>
      </c>
    </row>
    <row r="314" spans="1:1" x14ac:dyDescent="0.25">
      <c r="A314" t="s">
        <v>606</v>
      </c>
    </row>
    <row r="315" spans="1:1" x14ac:dyDescent="0.25">
      <c r="A315" t="s">
        <v>1081</v>
      </c>
    </row>
    <row r="316" spans="1:1" x14ac:dyDescent="0.25">
      <c r="A316" t="s">
        <v>1082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Q312"/>
  <sheetViews>
    <sheetView topLeftCell="A202" workbookViewId="0">
      <selection activeCell="Q209" sqref="Q209"/>
    </sheetView>
  </sheetViews>
  <sheetFormatPr defaultRowHeight="15" x14ac:dyDescent="0.25"/>
  <cols>
    <col min="1" max="1" width="17" bestFit="1" customWidth="1"/>
    <col min="2" max="2" width="21.42578125" customWidth="1"/>
    <col min="3" max="3" width="21.28515625" customWidth="1"/>
    <col min="4" max="4" width="8.42578125" customWidth="1"/>
    <col min="5" max="5" width="9.28515625" customWidth="1"/>
    <col min="6" max="6" width="9.140625" customWidth="1"/>
    <col min="7" max="7" width="18.140625" customWidth="1"/>
    <col min="8" max="8" width="11.7109375" customWidth="1"/>
  </cols>
  <sheetData>
    <row r="1" spans="1:1" x14ac:dyDescent="0.25">
      <c r="A1" t="s">
        <v>41</v>
      </c>
    </row>
    <row r="3" spans="1:1" x14ac:dyDescent="0.25">
      <c r="A3" t="s">
        <v>42</v>
      </c>
    </row>
    <row r="5" spans="1:1" x14ac:dyDescent="0.25">
      <c r="A5" t="s">
        <v>656</v>
      </c>
    </row>
    <row r="7" spans="1:1" x14ac:dyDescent="0.25">
      <c r="A7" t="s">
        <v>657</v>
      </c>
    </row>
    <row r="8" spans="1:1" x14ac:dyDescent="0.25">
      <c r="A8" t="s">
        <v>658</v>
      </c>
    </row>
    <row r="9" spans="1:1" x14ac:dyDescent="0.25">
      <c r="A9" t="s">
        <v>659</v>
      </c>
    </row>
    <row r="10" spans="1:1" x14ac:dyDescent="0.25">
      <c r="A10" t="s">
        <v>660</v>
      </c>
    </row>
    <row r="11" spans="1:1" x14ac:dyDescent="0.25">
      <c r="A11" t="s">
        <v>661</v>
      </c>
    </row>
    <row r="12" spans="1:1" x14ac:dyDescent="0.25">
      <c r="A12" t="s">
        <v>662</v>
      </c>
    </row>
    <row r="13" spans="1:1" x14ac:dyDescent="0.25">
      <c r="A13" t="s">
        <v>663</v>
      </c>
    </row>
    <row r="14" spans="1:1" x14ac:dyDescent="0.25">
      <c r="A14" t="s">
        <v>664</v>
      </c>
    </row>
    <row r="15" spans="1:1" x14ac:dyDescent="0.25">
      <c r="A15" t="s">
        <v>665</v>
      </c>
    </row>
    <row r="16" spans="1:1" x14ac:dyDescent="0.25">
      <c r="A16" t="s">
        <v>666</v>
      </c>
    </row>
    <row r="17" spans="1:1" x14ac:dyDescent="0.25">
      <c r="A17" t="s">
        <v>667</v>
      </c>
    </row>
    <row r="19" spans="1:1" x14ac:dyDescent="0.25">
      <c r="A19" t="s">
        <v>668</v>
      </c>
    </row>
    <row r="21" spans="1:1" x14ac:dyDescent="0.25">
      <c r="A21" t="s">
        <v>43</v>
      </c>
    </row>
    <row r="22" spans="1:1" x14ac:dyDescent="0.25">
      <c r="A22" t="s">
        <v>44</v>
      </c>
    </row>
    <row r="23" spans="1:1" x14ac:dyDescent="0.25">
      <c r="A23" t="s">
        <v>45</v>
      </c>
    </row>
    <row r="24" spans="1:1" x14ac:dyDescent="0.25">
      <c r="A24" t="s">
        <v>46</v>
      </c>
    </row>
    <row r="25" spans="1:1" x14ac:dyDescent="0.25">
      <c r="A25" t="s">
        <v>47</v>
      </c>
    </row>
    <row r="26" spans="1:1" x14ac:dyDescent="0.25">
      <c r="A26" t="s">
        <v>48</v>
      </c>
    </row>
    <row r="27" spans="1:1" x14ac:dyDescent="0.25">
      <c r="A27" t="s">
        <v>49</v>
      </c>
    </row>
    <row r="28" spans="1:1" x14ac:dyDescent="0.25">
      <c r="A28" t="s">
        <v>50</v>
      </c>
    </row>
    <row r="29" spans="1:1" x14ac:dyDescent="0.25">
      <c r="A29" t="s">
        <v>52</v>
      </c>
    </row>
    <row r="30" spans="1:1" x14ac:dyDescent="0.25">
      <c r="A30" t="s">
        <v>51</v>
      </c>
    </row>
    <row r="32" spans="1:1" x14ac:dyDescent="0.25">
      <c r="A32" t="s">
        <v>669</v>
      </c>
    </row>
    <row r="34" spans="1:1" x14ac:dyDescent="0.25">
      <c r="A34" t="s">
        <v>576</v>
      </c>
    </row>
    <row r="35" spans="1:1" x14ac:dyDescent="0.25">
      <c r="A35" t="s">
        <v>670</v>
      </c>
    </row>
    <row r="36" spans="1:1" x14ac:dyDescent="0.25">
      <c r="A36" t="s">
        <v>671</v>
      </c>
    </row>
    <row r="37" spans="1:1" x14ac:dyDescent="0.25">
      <c r="A37" t="s">
        <v>58</v>
      </c>
    </row>
    <row r="38" spans="1:1" x14ac:dyDescent="0.25">
      <c r="A38" t="s">
        <v>59</v>
      </c>
    </row>
    <row r="41" spans="1:1" x14ac:dyDescent="0.25">
      <c r="A41" t="s">
        <v>672</v>
      </c>
    </row>
    <row r="42" spans="1:1" x14ac:dyDescent="0.25">
      <c r="A42" t="s">
        <v>673</v>
      </c>
    </row>
    <row r="44" spans="1:1" x14ac:dyDescent="0.25">
      <c r="A44" t="s">
        <v>674</v>
      </c>
    </row>
    <row r="45" spans="1:1" x14ac:dyDescent="0.25">
      <c r="A45" t="s">
        <v>675</v>
      </c>
    </row>
    <row r="47" spans="1:1" x14ac:dyDescent="0.25">
      <c r="A47" t="s">
        <v>676</v>
      </c>
    </row>
    <row r="49" spans="1:1" x14ac:dyDescent="0.25">
      <c r="A49" t="s">
        <v>677</v>
      </c>
    </row>
    <row r="51" spans="1:1" x14ac:dyDescent="0.25">
      <c r="A51" t="s">
        <v>678</v>
      </c>
    </row>
    <row r="53" spans="1:1" x14ac:dyDescent="0.25">
      <c r="A53" t="s">
        <v>679</v>
      </c>
    </row>
    <row r="55" spans="1:1" x14ac:dyDescent="0.25">
      <c r="A55" t="s">
        <v>680</v>
      </c>
    </row>
    <row r="57" spans="1:1" x14ac:dyDescent="0.25">
      <c r="A57" t="s">
        <v>681</v>
      </c>
    </row>
    <row r="58" spans="1:1" x14ac:dyDescent="0.25">
      <c r="A58" t="s">
        <v>61</v>
      </c>
    </row>
    <row r="60" spans="1:1" x14ac:dyDescent="0.25">
      <c r="A60" t="s">
        <v>62</v>
      </c>
    </row>
    <row r="62" spans="1:1" x14ac:dyDescent="0.25">
      <c r="A62" t="s">
        <v>63</v>
      </c>
    </row>
    <row r="63" spans="1:1" x14ac:dyDescent="0.25">
      <c r="A63" t="s">
        <v>64</v>
      </c>
    </row>
    <row r="64" spans="1:1" x14ac:dyDescent="0.25">
      <c r="A64" t="s">
        <v>65</v>
      </c>
    </row>
    <row r="65" spans="1:1" x14ac:dyDescent="0.25">
      <c r="A65" t="s">
        <v>66</v>
      </c>
    </row>
    <row r="66" spans="1:1" x14ac:dyDescent="0.25">
      <c r="A66" t="s">
        <v>67</v>
      </c>
    </row>
    <row r="68" spans="1:1" x14ac:dyDescent="0.25">
      <c r="A68" t="s">
        <v>68</v>
      </c>
    </row>
    <row r="71" spans="1:1" x14ac:dyDescent="0.25">
      <c r="A71" t="s">
        <v>60</v>
      </c>
    </row>
    <row r="72" spans="1:1" x14ac:dyDescent="0.25">
      <c r="A72" t="s">
        <v>60</v>
      </c>
    </row>
    <row r="74" spans="1:1" x14ac:dyDescent="0.25">
      <c r="A74" t="s">
        <v>540</v>
      </c>
    </row>
    <row r="75" spans="1:1" x14ac:dyDescent="0.25">
      <c r="A75" t="s">
        <v>585</v>
      </c>
    </row>
    <row r="76" spans="1:1" x14ac:dyDescent="0.25">
      <c r="A76" t="s">
        <v>69</v>
      </c>
    </row>
    <row r="78" spans="1:1" x14ac:dyDescent="0.25">
      <c r="A78" t="s">
        <v>70</v>
      </c>
    </row>
    <row r="80" spans="1:1" x14ac:dyDescent="0.25">
      <c r="A80" t="s">
        <v>71</v>
      </c>
    </row>
    <row r="81" spans="1:1" x14ac:dyDescent="0.25">
      <c r="A81" t="s">
        <v>72</v>
      </c>
    </row>
    <row r="82" spans="1:1" x14ac:dyDescent="0.25">
      <c r="A82" t="s">
        <v>73</v>
      </c>
    </row>
    <row r="83" spans="1:1" x14ac:dyDescent="0.25">
      <c r="A83" t="s">
        <v>74</v>
      </c>
    </row>
    <row r="84" spans="1:1" x14ac:dyDescent="0.25">
      <c r="A84" t="s">
        <v>75</v>
      </c>
    </row>
    <row r="85" spans="1:1" x14ac:dyDescent="0.25">
      <c r="A85" t="s">
        <v>682</v>
      </c>
    </row>
    <row r="86" spans="1:1" x14ac:dyDescent="0.25">
      <c r="A86" t="s">
        <v>40</v>
      </c>
    </row>
    <row r="88" spans="1:1" x14ac:dyDescent="0.25">
      <c r="A88" t="s">
        <v>76</v>
      </c>
    </row>
    <row r="90" spans="1:1" x14ac:dyDescent="0.25">
      <c r="A90" t="s">
        <v>77</v>
      </c>
    </row>
    <row r="91" spans="1:1" x14ac:dyDescent="0.25">
      <c r="A91" t="s">
        <v>78</v>
      </c>
    </row>
    <row r="92" spans="1:1" x14ac:dyDescent="0.25">
      <c r="A92" t="s">
        <v>79</v>
      </c>
    </row>
    <row r="93" spans="1:1" x14ac:dyDescent="0.25">
      <c r="A93" t="s">
        <v>80</v>
      </c>
    </row>
    <row r="94" spans="1:1" x14ac:dyDescent="0.25">
      <c r="A94" t="s">
        <v>81</v>
      </c>
    </row>
    <row r="95" spans="1:1" x14ac:dyDescent="0.25">
      <c r="A95" t="s">
        <v>82</v>
      </c>
    </row>
    <row r="97" spans="1:1" x14ac:dyDescent="0.25">
      <c r="A97" t="s">
        <v>83</v>
      </c>
    </row>
    <row r="98" spans="1:1" x14ac:dyDescent="0.25">
      <c r="A98" t="s">
        <v>84</v>
      </c>
    </row>
    <row r="100" spans="1:1" x14ac:dyDescent="0.25">
      <c r="A100" t="s">
        <v>85</v>
      </c>
    </row>
    <row r="102" spans="1:1" x14ac:dyDescent="0.25">
      <c r="A102" t="s">
        <v>86</v>
      </c>
    </row>
    <row r="104" spans="1:1" x14ac:dyDescent="0.25">
      <c r="A104" t="s">
        <v>87</v>
      </c>
    </row>
    <row r="105" spans="1:1" x14ac:dyDescent="0.25">
      <c r="A105" t="s">
        <v>88</v>
      </c>
    </row>
    <row r="106" spans="1:1" x14ac:dyDescent="0.25">
      <c r="A106" t="s">
        <v>89</v>
      </c>
    </row>
    <row r="107" spans="1:1" x14ac:dyDescent="0.25">
      <c r="A107" t="s">
        <v>90</v>
      </c>
    </row>
    <row r="109" spans="1:1" x14ac:dyDescent="0.25">
      <c r="A109" t="s">
        <v>91</v>
      </c>
    </row>
    <row r="111" spans="1:1" x14ac:dyDescent="0.25">
      <c r="A111" t="s">
        <v>92</v>
      </c>
    </row>
    <row r="112" spans="1:1" x14ac:dyDescent="0.25">
      <c r="A112" t="s">
        <v>93</v>
      </c>
    </row>
    <row r="114" spans="1:1" x14ac:dyDescent="0.25">
      <c r="A114" t="s">
        <v>94</v>
      </c>
    </row>
    <row r="116" spans="1:1" x14ac:dyDescent="0.25">
      <c r="A116" t="s">
        <v>95</v>
      </c>
    </row>
    <row r="117" spans="1:1" x14ac:dyDescent="0.25">
      <c r="A117" t="s">
        <v>96</v>
      </c>
    </row>
    <row r="119" spans="1:1" x14ac:dyDescent="0.25">
      <c r="A119" t="s">
        <v>683</v>
      </c>
    </row>
    <row r="121" spans="1:1" x14ac:dyDescent="0.25">
      <c r="A121" t="s">
        <v>684</v>
      </c>
    </row>
    <row r="122" spans="1:1" x14ac:dyDescent="0.25">
      <c r="A122" t="s">
        <v>685</v>
      </c>
    </row>
    <row r="123" spans="1:1" x14ac:dyDescent="0.25">
      <c r="A123" t="s">
        <v>686</v>
      </c>
    </row>
    <row r="124" spans="1:1" x14ac:dyDescent="0.25">
      <c r="A124" t="s">
        <v>687</v>
      </c>
    </row>
    <row r="126" spans="1:1" x14ac:dyDescent="0.25">
      <c r="A126" t="s">
        <v>97</v>
      </c>
    </row>
    <row r="129" spans="1:1" x14ac:dyDescent="0.25">
      <c r="A129" t="s">
        <v>98</v>
      </c>
    </row>
    <row r="130" spans="1:1" x14ac:dyDescent="0.25">
      <c r="A130" t="s">
        <v>99</v>
      </c>
    </row>
    <row r="132" spans="1:1" x14ac:dyDescent="0.25">
      <c r="A132" t="s">
        <v>100</v>
      </c>
    </row>
    <row r="133" spans="1:1" x14ac:dyDescent="0.25">
      <c r="A133" t="s">
        <v>101</v>
      </c>
    </row>
    <row r="135" spans="1:1" x14ac:dyDescent="0.25">
      <c r="A135" t="s">
        <v>688</v>
      </c>
    </row>
    <row r="136" spans="1:1" x14ac:dyDescent="0.25">
      <c r="A136" t="s">
        <v>689</v>
      </c>
    </row>
    <row r="137" spans="1:1" x14ac:dyDescent="0.25">
      <c r="A137" t="s">
        <v>690</v>
      </c>
    </row>
    <row r="139" spans="1:1" x14ac:dyDescent="0.25">
      <c r="A139" t="s">
        <v>691</v>
      </c>
    </row>
    <row r="141" spans="1:1" x14ac:dyDescent="0.25">
      <c r="A141" t="s">
        <v>692</v>
      </c>
    </row>
    <row r="143" spans="1:1" x14ac:dyDescent="0.25">
      <c r="A143" t="s">
        <v>53</v>
      </c>
    </row>
    <row r="144" spans="1:1" x14ac:dyDescent="0.25">
      <c r="A144" t="s">
        <v>39</v>
      </c>
    </row>
    <row r="145" spans="1:1" x14ac:dyDescent="0.25">
      <c r="A145" t="s">
        <v>54</v>
      </c>
    </row>
    <row r="146" spans="1:1" x14ac:dyDescent="0.25">
      <c r="A146" t="s">
        <v>539</v>
      </c>
    </row>
    <row r="147" spans="1:1" x14ac:dyDescent="0.25">
      <c r="A147" t="s">
        <v>693</v>
      </c>
    </row>
    <row r="149" spans="1:1" x14ac:dyDescent="0.25">
      <c r="A149" t="s">
        <v>683</v>
      </c>
    </row>
    <row r="151" spans="1:1" x14ac:dyDescent="0.25">
      <c r="A151" t="s">
        <v>55</v>
      </c>
    </row>
    <row r="152" spans="1:1" x14ac:dyDescent="0.25">
      <c r="A152" t="s">
        <v>57</v>
      </c>
    </row>
    <row r="153" spans="1:1" x14ac:dyDescent="0.25">
      <c r="A153" t="s">
        <v>56</v>
      </c>
    </row>
    <row r="154" spans="1:1" x14ac:dyDescent="0.25">
      <c r="A154" t="s">
        <v>694</v>
      </c>
    </row>
    <row r="156" spans="1:1" x14ac:dyDescent="0.25">
      <c r="A156" t="s">
        <v>695</v>
      </c>
    </row>
    <row r="158" spans="1:1" x14ac:dyDescent="0.25">
      <c r="A158" t="s">
        <v>696</v>
      </c>
    </row>
    <row r="160" spans="1:1" x14ac:dyDescent="0.25">
      <c r="A160" t="s">
        <v>697</v>
      </c>
    </row>
    <row r="161" spans="1:1" x14ac:dyDescent="0.25">
      <c r="A161" t="s">
        <v>102</v>
      </c>
    </row>
    <row r="163" spans="1:1" x14ac:dyDescent="0.25">
      <c r="A163" t="s">
        <v>103</v>
      </c>
    </row>
    <row r="165" spans="1:1" x14ac:dyDescent="0.25">
      <c r="A165" t="s">
        <v>698</v>
      </c>
    </row>
    <row r="166" spans="1:1" x14ac:dyDescent="0.25">
      <c r="A166" t="s">
        <v>550</v>
      </c>
    </row>
    <row r="167" spans="1:1" x14ac:dyDescent="0.25">
      <c r="A167" t="s">
        <v>699</v>
      </c>
    </row>
    <row r="169" spans="1:1" x14ac:dyDescent="0.25">
      <c r="A169" t="s">
        <v>700</v>
      </c>
    </row>
    <row r="170" spans="1:1" x14ac:dyDescent="0.25">
      <c r="A170" t="s">
        <v>105</v>
      </c>
    </row>
    <row r="171" spans="1:1" x14ac:dyDescent="0.25">
      <c r="A171" t="s">
        <v>106</v>
      </c>
    </row>
    <row r="173" spans="1:1" x14ac:dyDescent="0.25">
      <c r="A173" t="s">
        <v>104</v>
      </c>
    </row>
    <row r="178" spans="1:1" x14ac:dyDescent="0.25">
      <c r="A178" t="s">
        <v>701</v>
      </c>
    </row>
    <row r="179" spans="1:1" x14ac:dyDescent="0.25">
      <c r="A179" t="s">
        <v>702</v>
      </c>
    </row>
    <row r="180" spans="1:1" x14ac:dyDescent="0.25">
      <c r="A180" t="s">
        <v>703</v>
      </c>
    </row>
    <row r="183" spans="1:1" x14ac:dyDescent="0.25">
      <c r="A183" t="s">
        <v>704</v>
      </c>
    </row>
    <row r="184" spans="1:1" x14ac:dyDescent="0.25">
      <c r="A184" t="s">
        <v>705</v>
      </c>
    </row>
    <row r="187" spans="1:1" x14ac:dyDescent="0.25">
      <c r="A187" t="s">
        <v>706</v>
      </c>
    </row>
    <row r="188" spans="1:1" x14ac:dyDescent="0.25">
      <c r="A188" t="s">
        <v>707</v>
      </c>
    </row>
    <row r="189" spans="1:1" x14ac:dyDescent="0.25">
      <c r="A189" t="s">
        <v>708</v>
      </c>
    </row>
    <row r="191" spans="1:1" x14ac:dyDescent="0.25">
      <c r="A191" t="s">
        <v>709</v>
      </c>
    </row>
    <row r="193" spans="1:6" x14ac:dyDescent="0.25">
      <c r="A193" t="s">
        <v>710</v>
      </c>
    </row>
    <row r="195" spans="1:6" x14ac:dyDescent="0.25">
      <c r="A195" t="s">
        <v>711</v>
      </c>
    </row>
    <row r="196" spans="1:6" x14ac:dyDescent="0.25">
      <c r="A196" t="s">
        <v>107</v>
      </c>
    </row>
    <row r="198" spans="1:6" x14ac:dyDescent="0.25">
      <c r="A198" t="s">
        <v>108</v>
      </c>
    </row>
    <row r="200" spans="1:6" x14ac:dyDescent="0.25">
      <c r="A200" t="s">
        <v>109</v>
      </c>
    </row>
    <row r="201" spans="1:6" x14ac:dyDescent="0.25">
      <c r="A201" t="s">
        <v>615</v>
      </c>
    </row>
    <row r="202" spans="1:6" x14ac:dyDescent="0.25">
      <c r="A202" t="s">
        <v>616</v>
      </c>
    </row>
    <row r="203" spans="1:6" x14ac:dyDescent="0.25">
      <c r="A203" t="s">
        <v>110</v>
      </c>
    </row>
    <row r="204" spans="1:6" x14ac:dyDescent="0.25">
      <c r="A204" t="s">
        <v>111</v>
      </c>
    </row>
    <row r="205" spans="1:6" x14ac:dyDescent="0.25">
      <c r="E205" s="28"/>
      <c r="F205" s="28"/>
    </row>
    <row r="206" spans="1:6" x14ac:dyDescent="0.25">
      <c r="A206" t="s">
        <v>113</v>
      </c>
      <c r="E206" s="28"/>
      <c r="F206" s="28"/>
    </row>
    <row r="207" spans="1:6" x14ac:dyDescent="0.25">
      <c r="A207" t="s">
        <v>114</v>
      </c>
      <c r="E207" s="28"/>
      <c r="F207" s="28"/>
    </row>
    <row r="208" spans="1:6" x14ac:dyDescent="0.25">
      <c r="A208" t="s">
        <v>112</v>
      </c>
      <c r="E208" s="28"/>
      <c r="F208" s="28"/>
    </row>
    <row r="209" spans="1:17" x14ac:dyDescent="0.25">
      <c r="A209" t="s">
        <v>712</v>
      </c>
      <c r="E209" s="28"/>
      <c r="F209" s="28"/>
      <c r="O209" t="s">
        <v>621</v>
      </c>
      <c r="P209" t="e">
        <f>VLOOKUP(O209,D197:H236,4,0)</f>
        <v>#N/A</v>
      </c>
      <c r="Q209" t="e">
        <f>(LEFT(P209,5))*1000</f>
        <v>#N/A</v>
      </c>
    </row>
    <row r="210" spans="1:17" x14ac:dyDescent="0.25">
      <c r="E210" s="28"/>
      <c r="F210" s="28"/>
    </row>
    <row r="211" spans="1:17" x14ac:dyDescent="0.25">
      <c r="A211" t="s">
        <v>115</v>
      </c>
      <c r="E211" s="28"/>
      <c r="F211" s="28"/>
    </row>
    <row r="212" spans="1:17" x14ac:dyDescent="0.25">
      <c r="E212" s="28"/>
      <c r="F212" s="28"/>
    </row>
    <row r="213" spans="1:17" x14ac:dyDescent="0.25">
      <c r="A213" t="s">
        <v>116</v>
      </c>
      <c r="E213" s="28"/>
      <c r="F213" s="28"/>
    </row>
    <row r="214" spans="1:17" x14ac:dyDescent="0.25">
      <c r="A214" t="s">
        <v>713</v>
      </c>
      <c r="E214" s="28"/>
      <c r="F214" s="28"/>
    </row>
    <row r="215" spans="1:17" x14ac:dyDescent="0.25">
      <c r="A215" t="s">
        <v>714</v>
      </c>
      <c r="E215" s="28"/>
      <c r="F215" s="28"/>
    </row>
    <row r="216" spans="1:17" x14ac:dyDescent="0.25">
      <c r="A216" t="s">
        <v>715</v>
      </c>
      <c r="E216" s="28"/>
      <c r="F216" s="28"/>
    </row>
    <row r="217" spans="1:17" x14ac:dyDescent="0.25">
      <c r="A217" t="s">
        <v>716</v>
      </c>
      <c r="E217" s="28"/>
      <c r="F217" s="28"/>
    </row>
    <row r="218" spans="1:17" x14ac:dyDescent="0.25">
      <c r="A218" t="s">
        <v>717</v>
      </c>
      <c r="E218" s="28"/>
      <c r="F218" s="28"/>
    </row>
    <row r="219" spans="1:17" x14ac:dyDescent="0.25">
      <c r="A219" t="s">
        <v>718</v>
      </c>
      <c r="E219" s="28"/>
      <c r="F219" s="28"/>
    </row>
    <row r="220" spans="1:17" x14ac:dyDescent="0.25">
      <c r="A220" t="s">
        <v>719</v>
      </c>
      <c r="E220" s="28"/>
      <c r="F220" s="28"/>
    </row>
    <row r="221" spans="1:17" x14ac:dyDescent="0.25">
      <c r="A221" t="s">
        <v>720</v>
      </c>
      <c r="E221" s="28"/>
      <c r="F221" s="28"/>
    </row>
    <row r="222" spans="1:17" x14ac:dyDescent="0.25">
      <c r="A222" t="s">
        <v>721</v>
      </c>
      <c r="E222" s="28"/>
      <c r="F222" s="28"/>
    </row>
    <row r="223" spans="1:17" x14ac:dyDescent="0.25">
      <c r="A223" t="s">
        <v>722</v>
      </c>
    </row>
    <row r="224" spans="1:17" x14ac:dyDescent="0.25">
      <c r="A224" t="s">
        <v>723</v>
      </c>
    </row>
    <row r="225" spans="1:1" x14ac:dyDescent="0.25">
      <c r="A225" t="s">
        <v>117</v>
      </c>
    </row>
    <row r="226" spans="1:1" x14ac:dyDescent="0.25">
      <c r="A226" t="s">
        <v>617</v>
      </c>
    </row>
    <row r="227" spans="1:1" x14ac:dyDescent="0.25">
      <c r="A227" t="s">
        <v>618</v>
      </c>
    </row>
    <row r="228" spans="1:1" x14ac:dyDescent="0.25">
      <c r="A228" t="s">
        <v>120</v>
      </c>
    </row>
    <row r="229" spans="1:1" x14ac:dyDescent="0.25">
      <c r="A229" t="s">
        <v>87</v>
      </c>
    </row>
    <row r="230" spans="1:1" x14ac:dyDescent="0.25">
      <c r="A230" t="s">
        <v>121</v>
      </c>
    </row>
    <row r="231" spans="1:1" x14ac:dyDescent="0.25">
      <c r="A231" t="s">
        <v>122</v>
      </c>
    </row>
    <row r="232" spans="1:1" x14ac:dyDescent="0.25">
      <c r="A232" t="s">
        <v>123</v>
      </c>
    </row>
    <row r="233" spans="1:1" x14ac:dyDescent="0.25">
      <c r="A233" t="s">
        <v>124</v>
      </c>
    </row>
    <row r="234" spans="1:1" x14ac:dyDescent="0.25">
      <c r="A234" t="s">
        <v>125</v>
      </c>
    </row>
    <row r="235" spans="1:1" x14ac:dyDescent="0.25">
      <c r="A235" t="s">
        <v>126</v>
      </c>
    </row>
    <row r="236" spans="1:1" x14ac:dyDescent="0.25">
      <c r="A236" t="s">
        <v>127</v>
      </c>
    </row>
    <row r="237" spans="1:1" x14ac:dyDescent="0.25">
      <c r="A237" t="s">
        <v>128</v>
      </c>
    </row>
    <row r="238" spans="1:1" x14ac:dyDescent="0.25">
      <c r="A238" t="s">
        <v>129</v>
      </c>
    </row>
    <row r="239" spans="1:1" x14ac:dyDescent="0.25">
      <c r="A239" t="s">
        <v>130</v>
      </c>
    </row>
    <row r="240" spans="1:1" x14ac:dyDescent="0.25">
      <c r="A240" t="s">
        <v>131</v>
      </c>
    </row>
    <row r="241" spans="1:8" x14ac:dyDescent="0.25">
      <c r="A241" t="s">
        <v>132</v>
      </c>
    </row>
    <row r="242" spans="1:8" x14ac:dyDescent="0.25">
      <c r="A242" t="s">
        <v>133</v>
      </c>
    </row>
    <row r="243" spans="1:8" x14ac:dyDescent="0.25">
      <c r="A243" t="s">
        <v>725</v>
      </c>
    </row>
    <row r="244" spans="1:8" x14ac:dyDescent="0.25">
      <c r="A244" t="s">
        <v>726</v>
      </c>
    </row>
    <row r="245" spans="1:8" x14ac:dyDescent="0.25">
      <c r="A245" t="s">
        <v>727</v>
      </c>
    </row>
    <row r="246" spans="1:8" x14ac:dyDescent="0.25">
      <c r="A246" t="s">
        <v>134</v>
      </c>
      <c r="B246" t="s">
        <v>135</v>
      </c>
      <c r="C246" t="s">
        <v>136</v>
      </c>
      <c r="D246" t="s">
        <v>137</v>
      </c>
      <c r="E246" t="s">
        <v>138</v>
      </c>
      <c r="F246" t="s">
        <v>139</v>
      </c>
      <c r="G246" t="s">
        <v>140</v>
      </c>
      <c r="H246" t="s">
        <v>141</v>
      </c>
    </row>
    <row r="247" spans="1:8" x14ac:dyDescent="0.25">
      <c r="A247" t="s">
        <v>142</v>
      </c>
    </row>
    <row r="248" spans="1:8" x14ac:dyDescent="0.25">
      <c r="A248" t="s">
        <v>516</v>
      </c>
      <c r="B248" t="s">
        <v>619</v>
      </c>
      <c r="C248" t="s">
        <v>620</v>
      </c>
      <c r="D248" t="s">
        <v>621</v>
      </c>
      <c r="E248" s="28">
        <v>43647</v>
      </c>
      <c r="F248" s="28">
        <v>43709</v>
      </c>
      <c r="G248" t="s">
        <v>393</v>
      </c>
      <c r="H248" t="s">
        <v>1083</v>
      </c>
    </row>
    <row r="249" spans="1:8" x14ac:dyDescent="0.25">
      <c r="A249" t="s">
        <v>516</v>
      </c>
      <c r="B249" t="s">
        <v>619</v>
      </c>
      <c r="C249" t="s">
        <v>620</v>
      </c>
      <c r="D249" t="s">
        <v>621</v>
      </c>
      <c r="E249" s="28">
        <v>43739</v>
      </c>
      <c r="F249" s="28">
        <v>43739</v>
      </c>
      <c r="G249" t="s">
        <v>654</v>
      </c>
      <c r="H249" t="s">
        <v>1085</v>
      </c>
    </row>
    <row r="250" spans="1:8" x14ac:dyDescent="0.25">
      <c r="A250" t="s">
        <v>516</v>
      </c>
      <c r="B250" t="s">
        <v>619</v>
      </c>
      <c r="C250" t="s">
        <v>620</v>
      </c>
      <c r="D250" t="s">
        <v>621</v>
      </c>
      <c r="E250" s="28">
        <v>43770</v>
      </c>
      <c r="F250" s="28">
        <v>43862</v>
      </c>
      <c r="G250" t="s">
        <v>654</v>
      </c>
      <c r="H250" t="s">
        <v>889</v>
      </c>
    </row>
    <row r="251" spans="1:8" x14ac:dyDescent="0.25">
      <c r="A251" t="s">
        <v>516</v>
      </c>
      <c r="B251" t="s">
        <v>619</v>
      </c>
      <c r="C251" t="s">
        <v>620</v>
      </c>
      <c r="D251" t="s">
        <v>621</v>
      </c>
      <c r="E251" s="28">
        <v>43891</v>
      </c>
      <c r="F251" s="28">
        <v>43891</v>
      </c>
      <c r="G251" t="s">
        <v>1088</v>
      </c>
      <c r="H251" t="s">
        <v>889</v>
      </c>
    </row>
    <row r="252" spans="1:8" x14ac:dyDescent="0.25">
      <c r="A252" t="s">
        <v>516</v>
      </c>
      <c r="B252" t="s">
        <v>619</v>
      </c>
      <c r="C252" t="s">
        <v>620</v>
      </c>
      <c r="D252" t="s">
        <v>621</v>
      </c>
      <c r="E252" s="28">
        <v>43922</v>
      </c>
      <c r="F252" s="28">
        <v>43922</v>
      </c>
      <c r="G252" t="s">
        <v>1100</v>
      </c>
      <c r="H252" t="s">
        <v>751</v>
      </c>
    </row>
    <row r="253" spans="1:8" x14ac:dyDescent="0.25">
      <c r="A253" t="s">
        <v>516</v>
      </c>
      <c r="B253" t="s">
        <v>619</v>
      </c>
      <c r="C253" t="s">
        <v>620</v>
      </c>
      <c r="D253" t="s">
        <v>621</v>
      </c>
      <c r="E253" s="28">
        <v>43952</v>
      </c>
      <c r="F253" s="28">
        <v>43952</v>
      </c>
      <c r="G253" t="s">
        <v>1100</v>
      </c>
      <c r="H253" t="s">
        <v>736</v>
      </c>
    </row>
    <row r="254" spans="1:8" x14ac:dyDescent="0.25">
      <c r="A254" t="s">
        <v>516</v>
      </c>
      <c r="B254" t="s">
        <v>619</v>
      </c>
      <c r="C254" t="s">
        <v>620</v>
      </c>
      <c r="D254" t="s">
        <v>621</v>
      </c>
      <c r="E254" s="28">
        <v>43983</v>
      </c>
      <c r="F254" s="28">
        <v>43983</v>
      </c>
      <c r="G254" t="s">
        <v>392</v>
      </c>
      <c r="H254" t="s">
        <v>736</v>
      </c>
    </row>
    <row r="255" spans="1:8" x14ac:dyDescent="0.25">
      <c r="A255" t="s">
        <v>516</v>
      </c>
      <c r="B255" t="s">
        <v>619</v>
      </c>
      <c r="C255" t="s">
        <v>620</v>
      </c>
      <c r="D255" t="s">
        <v>621</v>
      </c>
      <c r="E255" s="28">
        <v>44013</v>
      </c>
      <c r="F255" s="28">
        <v>44013</v>
      </c>
      <c r="G255" t="s">
        <v>1089</v>
      </c>
      <c r="H255" t="s">
        <v>736</v>
      </c>
    </row>
    <row r="256" spans="1:8" x14ac:dyDescent="0.25">
      <c r="A256" t="s">
        <v>516</v>
      </c>
      <c r="B256" t="s">
        <v>619</v>
      </c>
      <c r="C256" t="s">
        <v>620</v>
      </c>
      <c r="D256" t="s">
        <v>621</v>
      </c>
      <c r="E256" s="28">
        <v>44044</v>
      </c>
      <c r="F256" s="28">
        <v>44044</v>
      </c>
      <c r="G256" t="s">
        <v>553</v>
      </c>
      <c r="H256" t="s">
        <v>736</v>
      </c>
    </row>
    <row r="257" spans="1:8" x14ac:dyDescent="0.25">
      <c r="A257" t="s">
        <v>516</v>
      </c>
      <c r="B257" t="s">
        <v>619</v>
      </c>
      <c r="C257" t="s">
        <v>620</v>
      </c>
      <c r="D257" t="s">
        <v>621</v>
      </c>
      <c r="E257" s="28">
        <v>44075</v>
      </c>
      <c r="F257" s="28">
        <v>44075</v>
      </c>
      <c r="G257" t="s">
        <v>1091</v>
      </c>
      <c r="H257" t="s">
        <v>736</v>
      </c>
    </row>
    <row r="258" spans="1:8" x14ac:dyDescent="0.25">
      <c r="A258" t="s">
        <v>516</v>
      </c>
      <c r="B258" t="s">
        <v>619</v>
      </c>
      <c r="C258" t="s">
        <v>620</v>
      </c>
      <c r="D258" t="s">
        <v>621</v>
      </c>
      <c r="E258" s="28">
        <v>44105</v>
      </c>
      <c r="F258" s="28">
        <v>44105</v>
      </c>
      <c r="G258" t="s">
        <v>214</v>
      </c>
      <c r="H258" t="s">
        <v>736</v>
      </c>
    </row>
    <row r="259" spans="1:8" x14ac:dyDescent="0.25">
      <c r="A259" t="s">
        <v>516</v>
      </c>
      <c r="B259" t="s">
        <v>619</v>
      </c>
      <c r="C259" t="s">
        <v>620</v>
      </c>
      <c r="D259" t="s">
        <v>621</v>
      </c>
      <c r="E259" s="28">
        <v>44136</v>
      </c>
      <c r="F259" s="28">
        <v>44136</v>
      </c>
      <c r="G259" t="s">
        <v>764</v>
      </c>
      <c r="H259" t="s">
        <v>736</v>
      </c>
    </row>
    <row r="260" spans="1:8" x14ac:dyDescent="0.25">
      <c r="A260" t="s">
        <v>516</v>
      </c>
      <c r="B260" t="s">
        <v>619</v>
      </c>
      <c r="C260" t="s">
        <v>620</v>
      </c>
      <c r="D260" t="s">
        <v>621</v>
      </c>
      <c r="E260" s="28">
        <v>44166</v>
      </c>
      <c r="F260" s="28">
        <v>44166</v>
      </c>
      <c r="G260" t="s">
        <v>630</v>
      </c>
      <c r="H260" t="s">
        <v>736</v>
      </c>
    </row>
    <row r="261" spans="1:8" x14ac:dyDescent="0.25">
      <c r="A261" t="s">
        <v>516</v>
      </c>
      <c r="B261" t="s">
        <v>619</v>
      </c>
      <c r="C261" t="s">
        <v>620</v>
      </c>
      <c r="D261" t="s">
        <v>621</v>
      </c>
      <c r="E261" s="28">
        <v>44197</v>
      </c>
      <c r="F261" s="28">
        <v>44197</v>
      </c>
      <c r="G261" t="s">
        <v>1093</v>
      </c>
      <c r="H261" t="s">
        <v>736</v>
      </c>
    </row>
    <row r="262" spans="1:8" x14ac:dyDescent="0.25">
      <c r="A262" t="s">
        <v>516</v>
      </c>
      <c r="B262" t="s">
        <v>619</v>
      </c>
      <c r="C262" t="s">
        <v>620</v>
      </c>
      <c r="D262" t="s">
        <v>621</v>
      </c>
      <c r="E262" s="28">
        <v>44228</v>
      </c>
      <c r="F262" s="28">
        <v>44228</v>
      </c>
      <c r="G262" t="s">
        <v>1094</v>
      </c>
      <c r="H262" t="s">
        <v>736</v>
      </c>
    </row>
    <row r="263" spans="1:8" x14ac:dyDescent="0.25">
      <c r="A263" t="s">
        <v>516</v>
      </c>
      <c r="B263" t="s">
        <v>619</v>
      </c>
      <c r="C263" t="s">
        <v>620</v>
      </c>
      <c r="D263" t="s">
        <v>621</v>
      </c>
      <c r="E263" s="28">
        <v>44256</v>
      </c>
      <c r="F263" s="28">
        <v>44256</v>
      </c>
      <c r="G263" t="s">
        <v>1101</v>
      </c>
      <c r="H263" t="s">
        <v>736</v>
      </c>
    </row>
    <row r="264" spans="1:8" x14ac:dyDescent="0.25">
      <c r="A264" t="s">
        <v>516</v>
      </c>
      <c r="B264" t="s">
        <v>619</v>
      </c>
      <c r="C264" t="s">
        <v>620</v>
      </c>
      <c r="D264" t="s">
        <v>621</v>
      </c>
      <c r="E264" s="28">
        <v>44287</v>
      </c>
      <c r="F264" s="28">
        <v>44287</v>
      </c>
      <c r="G264" t="s">
        <v>1102</v>
      </c>
      <c r="H264" t="s">
        <v>933</v>
      </c>
    </row>
    <row r="265" spans="1:8" x14ac:dyDescent="0.25">
      <c r="A265" t="s">
        <v>516</v>
      </c>
      <c r="B265" t="s">
        <v>619</v>
      </c>
      <c r="C265" t="s">
        <v>620</v>
      </c>
      <c r="D265" t="s">
        <v>621</v>
      </c>
      <c r="E265" s="28">
        <v>44317</v>
      </c>
      <c r="F265" s="28">
        <v>44348</v>
      </c>
      <c r="G265" t="s">
        <v>543</v>
      </c>
      <c r="H265" t="s">
        <v>933</v>
      </c>
    </row>
    <row r="266" spans="1:8" x14ac:dyDescent="0.25">
      <c r="A266" t="s">
        <v>516</v>
      </c>
      <c r="B266" t="s">
        <v>619</v>
      </c>
      <c r="C266" t="s">
        <v>620</v>
      </c>
      <c r="D266" t="s">
        <v>621</v>
      </c>
      <c r="E266" s="28">
        <v>44378</v>
      </c>
      <c r="F266" s="28">
        <v>44378</v>
      </c>
      <c r="G266" t="s">
        <v>1096</v>
      </c>
      <c r="H266" t="s">
        <v>933</v>
      </c>
    </row>
    <row r="267" spans="1:8" x14ac:dyDescent="0.25">
      <c r="A267" t="s">
        <v>516</v>
      </c>
      <c r="B267" t="s">
        <v>619</v>
      </c>
      <c r="C267" t="s">
        <v>620</v>
      </c>
      <c r="D267" t="s">
        <v>621</v>
      </c>
      <c r="E267" s="28">
        <v>44409</v>
      </c>
      <c r="F267" s="28">
        <v>44409</v>
      </c>
      <c r="G267" t="s">
        <v>265</v>
      </c>
      <c r="H267" t="s">
        <v>933</v>
      </c>
    </row>
    <row r="268" spans="1:8" x14ac:dyDescent="0.25">
      <c r="A268" t="s">
        <v>516</v>
      </c>
      <c r="B268" t="s">
        <v>619</v>
      </c>
      <c r="C268" t="s">
        <v>620</v>
      </c>
      <c r="D268" t="s">
        <v>621</v>
      </c>
      <c r="E268" s="28">
        <v>44440</v>
      </c>
      <c r="F268" s="28">
        <v>44440</v>
      </c>
      <c r="G268" t="s">
        <v>385</v>
      </c>
      <c r="H268" t="s">
        <v>933</v>
      </c>
    </row>
    <row r="269" spans="1:8" x14ac:dyDescent="0.25">
      <c r="A269" t="s">
        <v>516</v>
      </c>
      <c r="B269" t="s">
        <v>619</v>
      </c>
      <c r="C269" t="s">
        <v>620</v>
      </c>
      <c r="D269" t="s">
        <v>621</v>
      </c>
      <c r="E269" s="28">
        <v>44470</v>
      </c>
      <c r="F269" s="28">
        <v>44470</v>
      </c>
      <c r="G269" t="s">
        <v>538</v>
      </c>
      <c r="H269" t="s">
        <v>933</v>
      </c>
    </row>
    <row r="270" spans="1:8" x14ac:dyDescent="0.25">
      <c r="A270" t="s">
        <v>516</v>
      </c>
      <c r="B270" t="s">
        <v>619</v>
      </c>
      <c r="C270" t="s">
        <v>620</v>
      </c>
      <c r="D270" t="s">
        <v>621</v>
      </c>
      <c r="E270" s="28">
        <v>44501</v>
      </c>
      <c r="F270" s="28">
        <v>44501</v>
      </c>
      <c r="G270" t="s">
        <v>593</v>
      </c>
      <c r="H270" t="s">
        <v>933</v>
      </c>
    </row>
    <row r="271" spans="1:8" x14ac:dyDescent="0.25">
      <c r="A271" t="s">
        <v>516</v>
      </c>
      <c r="B271" t="s">
        <v>619</v>
      </c>
      <c r="C271" t="s">
        <v>620</v>
      </c>
      <c r="D271" t="s">
        <v>621</v>
      </c>
      <c r="E271" s="28">
        <v>44531</v>
      </c>
      <c r="F271" s="28">
        <v>44531</v>
      </c>
      <c r="G271" t="s">
        <v>622</v>
      </c>
      <c r="H271" t="s">
        <v>933</v>
      </c>
    </row>
    <row r="272" spans="1:8" x14ac:dyDescent="0.25">
      <c r="A272" t="s">
        <v>516</v>
      </c>
      <c r="B272" t="s">
        <v>619</v>
      </c>
      <c r="C272" t="s">
        <v>620</v>
      </c>
      <c r="D272" t="s">
        <v>621</v>
      </c>
      <c r="E272" s="28">
        <v>44562</v>
      </c>
      <c r="F272" s="28">
        <v>44562</v>
      </c>
      <c r="G272" t="s">
        <v>384</v>
      </c>
      <c r="H272" t="s">
        <v>933</v>
      </c>
    </row>
    <row r="273" spans="1:8" x14ac:dyDescent="0.25">
      <c r="A273" t="s">
        <v>516</v>
      </c>
      <c r="B273" t="s">
        <v>619</v>
      </c>
      <c r="C273" t="s">
        <v>620</v>
      </c>
      <c r="D273" t="s">
        <v>621</v>
      </c>
      <c r="E273" s="28">
        <v>44593</v>
      </c>
      <c r="F273" s="28">
        <v>44621</v>
      </c>
      <c r="G273" t="s">
        <v>149</v>
      </c>
      <c r="H273" t="s">
        <v>933</v>
      </c>
    </row>
    <row r="274" spans="1:8" x14ac:dyDescent="0.25">
      <c r="A274" t="s">
        <v>516</v>
      </c>
      <c r="B274" t="s">
        <v>619</v>
      </c>
      <c r="C274" t="s">
        <v>620</v>
      </c>
      <c r="D274" t="s">
        <v>621</v>
      </c>
      <c r="E274" s="28">
        <v>44652</v>
      </c>
      <c r="F274" s="28">
        <v>44682</v>
      </c>
      <c r="G274" t="s">
        <v>302</v>
      </c>
      <c r="H274" t="s">
        <v>933</v>
      </c>
    </row>
    <row r="275" spans="1:8" x14ac:dyDescent="0.25">
      <c r="A275" t="s">
        <v>516</v>
      </c>
      <c r="B275" t="s">
        <v>619</v>
      </c>
      <c r="C275" t="s">
        <v>620</v>
      </c>
      <c r="D275" t="s">
        <v>621</v>
      </c>
      <c r="E275" s="28">
        <v>44713</v>
      </c>
      <c r="F275" s="28">
        <v>44743</v>
      </c>
      <c r="G275" t="s">
        <v>229</v>
      </c>
      <c r="H275" t="s">
        <v>933</v>
      </c>
    </row>
    <row r="276" spans="1:8" x14ac:dyDescent="0.25">
      <c r="A276" t="s">
        <v>516</v>
      </c>
      <c r="B276" t="s">
        <v>619</v>
      </c>
      <c r="C276" t="s">
        <v>620</v>
      </c>
      <c r="D276" t="s">
        <v>621</v>
      </c>
      <c r="E276" s="28">
        <v>44774</v>
      </c>
      <c r="F276" s="28">
        <v>44835</v>
      </c>
      <c r="G276" t="s">
        <v>383</v>
      </c>
      <c r="H276" t="s">
        <v>933</v>
      </c>
    </row>
    <row r="277" spans="1:8" x14ac:dyDescent="0.25">
      <c r="A277" t="s">
        <v>516</v>
      </c>
      <c r="B277" t="s">
        <v>619</v>
      </c>
      <c r="C277" t="s">
        <v>620</v>
      </c>
      <c r="D277" t="s">
        <v>621</v>
      </c>
      <c r="E277" s="28">
        <v>44866</v>
      </c>
      <c r="F277" s="28">
        <v>44866</v>
      </c>
      <c r="G277" t="s">
        <v>1098</v>
      </c>
      <c r="H277" t="s">
        <v>933</v>
      </c>
    </row>
    <row r="278" spans="1:8" x14ac:dyDescent="0.25">
      <c r="A278" t="s">
        <v>516</v>
      </c>
      <c r="B278" t="s">
        <v>619</v>
      </c>
      <c r="C278" t="s">
        <v>620</v>
      </c>
      <c r="D278" t="s">
        <v>621</v>
      </c>
      <c r="E278" s="28">
        <v>44896</v>
      </c>
      <c r="F278" s="28">
        <v>44896</v>
      </c>
      <c r="G278" t="s">
        <v>150</v>
      </c>
      <c r="H278" t="s">
        <v>933</v>
      </c>
    </row>
    <row r="279" spans="1:8" x14ac:dyDescent="0.25">
      <c r="A279" t="s">
        <v>516</v>
      </c>
      <c r="B279" t="s">
        <v>619</v>
      </c>
      <c r="C279" t="s">
        <v>620</v>
      </c>
      <c r="D279" t="s">
        <v>621</v>
      </c>
      <c r="E279" s="28">
        <v>44927</v>
      </c>
      <c r="F279" s="28">
        <v>44927</v>
      </c>
      <c r="G279" t="s">
        <v>637</v>
      </c>
      <c r="H279" t="s">
        <v>933</v>
      </c>
    </row>
    <row r="280" spans="1:8" x14ac:dyDescent="0.25">
      <c r="A280" t="s">
        <v>516</v>
      </c>
      <c r="B280" t="s">
        <v>619</v>
      </c>
      <c r="C280" t="s">
        <v>620</v>
      </c>
      <c r="D280" t="s">
        <v>621</v>
      </c>
      <c r="E280" s="28">
        <v>44958</v>
      </c>
      <c r="F280" s="28">
        <v>44958</v>
      </c>
      <c r="G280" t="s">
        <v>391</v>
      </c>
      <c r="H280" t="s">
        <v>933</v>
      </c>
    </row>
    <row r="281" spans="1:8" x14ac:dyDescent="0.25">
      <c r="A281" t="s">
        <v>516</v>
      </c>
      <c r="B281" t="s">
        <v>619</v>
      </c>
      <c r="C281" t="s">
        <v>620</v>
      </c>
      <c r="D281" t="s">
        <v>621</v>
      </c>
      <c r="E281" s="28">
        <v>44986</v>
      </c>
      <c r="F281" s="28">
        <v>44986</v>
      </c>
      <c r="G281" t="s">
        <v>638</v>
      </c>
      <c r="H281" t="s">
        <v>933</v>
      </c>
    </row>
    <row r="282" spans="1:8" x14ac:dyDescent="0.25">
      <c r="A282" t="s">
        <v>516</v>
      </c>
      <c r="B282" t="s">
        <v>619</v>
      </c>
      <c r="C282" t="s">
        <v>620</v>
      </c>
      <c r="D282" t="s">
        <v>621</v>
      </c>
      <c r="E282" s="28">
        <v>45017</v>
      </c>
      <c r="F282" s="28">
        <v>47515</v>
      </c>
      <c r="G282" t="s">
        <v>633</v>
      </c>
      <c r="H282" t="s">
        <v>933</v>
      </c>
    </row>
    <row r="283" spans="1:8" x14ac:dyDescent="0.25">
      <c r="A283" t="s">
        <v>142</v>
      </c>
    </row>
    <row r="284" spans="1:8" x14ac:dyDescent="0.25">
      <c r="A284" t="s">
        <v>40</v>
      </c>
    </row>
    <row r="285" spans="1:8" x14ac:dyDescent="0.25">
      <c r="A285" t="s">
        <v>518</v>
      </c>
    </row>
    <row r="286" spans="1:8" x14ac:dyDescent="0.25">
      <c r="A286" t="s">
        <v>519</v>
      </c>
    </row>
    <row r="287" spans="1:8" x14ac:dyDescent="0.25">
      <c r="A287" t="s">
        <v>1078</v>
      </c>
    </row>
    <row r="288" spans="1:8" x14ac:dyDescent="0.25">
      <c r="A288" t="s">
        <v>583</v>
      </c>
    </row>
    <row r="289" spans="1:1" x14ac:dyDescent="0.25">
      <c r="A289" t="s">
        <v>520</v>
      </c>
    </row>
    <row r="290" spans="1:1" x14ac:dyDescent="0.25">
      <c r="A290" t="s">
        <v>521</v>
      </c>
    </row>
    <row r="291" spans="1:1" x14ac:dyDescent="0.25">
      <c r="A291" t="s">
        <v>522</v>
      </c>
    </row>
    <row r="292" spans="1:1" x14ac:dyDescent="0.25">
      <c r="A292" t="s">
        <v>523</v>
      </c>
    </row>
    <row r="293" spans="1:1" x14ac:dyDescent="0.25">
      <c r="A293" t="s">
        <v>524</v>
      </c>
    </row>
    <row r="294" spans="1:1" x14ac:dyDescent="0.25">
      <c r="A294" t="s">
        <v>525</v>
      </c>
    </row>
    <row r="295" spans="1:1" x14ac:dyDescent="0.25">
      <c r="A295" t="s">
        <v>584</v>
      </c>
    </row>
    <row r="296" spans="1:1" x14ac:dyDescent="0.25">
      <c r="A296" t="s">
        <v>586</v>
      </c>
    </row>
    <row r="297" spans="1:1" x14ac:dyDescent="0.25">
      <c r="A297" t="s">
        <v>530</v>
      </c>
    </row>
    <row r="298" spans="1:1" x14ac:dyDescent="0.25">
      <c r="A298" t="s">
        <v>526</v>
      </c>
    </row>
    <row r="299" spans="1:1" x14ac:dyDescent="0.25">
      <c r="A299" t="s">
        <v>1079</v>
      </c>
    </row>
    <row r="300" spans="1:1" x14ac:dyDescent="0.25">
      <c r="A300" t="s">
        <v>527</v>
      </c>
    </row>
    <row r="301" spans="1:1" x14ac:dyDescent="0.25">
      <c r="A301" t="s">
        <v>528</v>
      </c>
    </row>
    <row r="302" spans="1:1" x14ac:dyDescent="0.25">
      <c r="A302" t="s">
        <v>529</v>
      </c>
    </row>
    <row r="303" spans="1:1" x14ac:dyDescent="0.25">
      <c r="A303" t="s">
        <v>1080</v>
      </c>
    </row>
    <row r="304" spans="1:1" x14ac:dyDescent="0.25">
      <c r="A304" t="s">
        <v>587</v>
      </c>
    </row>
    <row r="305" spans="1:1" x14ac:dyDescent="0.25">
      <c r="A305" t="s">
        <v>605</v>
      </c>
    </row>
    <row r="306" spans="1:1" x14ac:dyDescent="0.25">
      <c r="A306" t="s">
        <v>602</v>
      </c>
    </row>
    <row r="307" spans="1:1" x14ac:dyDescent="0.25">
      <c r="A307" t="s">
        <v>601</v>
      </c>
    </row>
    <row r="308" spans="1:1" x14ac:dyDescent="0.25">
      <c r="A308" t="s">
        <v>603</v>
      </c>
    </row>
    <row r="309" spans="1:1" x14ac:dyDescent="0.25">
      <c r="A309" t="s">
        <v>604</v>
      </c>
    </row>
    <row r="310" spans="1:1" x14ac:dyDescent="0.25">
      <c r="A310" t="s">
        <v>606</v>
      </c>
    </row>
    <row r="311" spans="1:1" x14ac:dyDescent="0.25">
      <c r="A311" t="s">
        <v>1081</v>
      </c>
    </row>
    <row r="312" spans="1:1" x14ac:dyDescent="0.25">
      <c r="A312" t="s">
        <v>1082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S295"/>
  <sheetViews>
    <sheetView topLeftCell="G211" zoomScale="130" zoomScaleNormal="130" workbookViewId="0">
      <selection activeCell="Q209" sqref="Q209"/>
    </sheetView>
  </sheetViews>
  <sheetFormatPr defaultColWidth="9.140625" defaultRowHeight="15" x14ac:dyDescent="0.25"/>
  <cols>
    <col min="1" max="5" width="9.140625" style="7"/>
    <col min="6" max="6" width="15.28515625" style="7" customWidth="1"/>
    <col min="7" max="7" width="27.140625" style="7" customWidth="1"/>
    <col min="8" max="16384" width="9.140625" style="7"/>
  </cols>
  <sheetData>
    <row r="1" spans="1:12" x14ac:dyDescent="0.25">
      <c r="A1" s="7" t="s">
        <v>41</v>
      </c>
      <c r="K1" s="8"/>
      <c r="L1" s="8"/>
    </row>
    <row r="2" spans="1:12" x14ac:dyDescent="0.25">
      <c r="K2" s="8"/>
      <c r="L2" s="8"/>
    </row>
    <row r="3" spans="1:12" x14ac:dyDescent="0.25">
      <c r="A3" s="7" t="s">
        <v>42</v>
      </c>
      <c r="K3" s="8"/>
      <c r="L3" s="8"/>
    </row>
    <row r="4" spans="1:12" x14ac:dyDescent="0.25">
      <c r="K4" s="8"/>
      <c r="L4" s="8"/>
    </row>
    <row r="5" spans="1:12" x14ac:dyDescent="0.25">
      <c r="A5" s="7" t="s">
        <v>656</v>
      </c>
      <c r="K5" s="8"/>
      <c r="L5" s="8"/>
    </row>
    <row r="6" spans="1:12" x14ac:dyDescent="0.25">
      <c r="K6" s="8"/>
      <c r="L6" s="8"/>
    </row>
    <row r="7" spans="1:12" x14ac:dyDescent="0.25">
      <c r="A7" s="7" t="s">
        <v>657</v>
      </c>
      <c r="K7" s="8"/>
      <c r="L7" s="8"/>
    </row>
    <row r="8" spans="1:12" x14ac:dyDescent="0.25">
      <c r="A8" s="7" t="s">
        <v>658</v>
      </c>
      <c r="K8" s="8"/>
      <c r="L8" s="8"/>
    </row>
    <row r="9" spans="1:12" x14ac:dyDescent="0.25">
      <c r="A9" s="7" t="s">
        <v>659</v>
      </c>
      <c r="K9" s="8"/>
      <c r="L9" s="8"/>
    </row>
    <row r="10" spans="1:12" x14ac:dyDescent="0.25">
      <c r="A10" s="7" t="s">
        <v>660</v>
      </c>
      <c r="K10" s="8"/>
      <c r="L10" s="8"/>
    </row>
    <row r="11" spans="1:12" x14ac:dyDescent="0.25">
      <c r="A11" s="7" t="s">
        <v>661</v>
      </c>
      <c r="K11" s="8"/>
      <c r="L11" s="8"/>
    </row>
    <row r="12" spans="1:12" x14ac:dyDescent="0.25">
      <c r="A12" s="7" t="s">
        <v>662</v>
      </c>
      <c r="K12" s="8"/>
      <c r="L12" s="8"/>
    </row>
    <row r="13" spans="1:12" x14ac:dyDescent="0.25">
      <c r="A13" s="7" t="s">
        <v>663</v>
      </c>
      <c r="K13" s="8"/>
      <c r="L13" s="8"/>
    </row>
    <row r="14" spans="1:12" x14ac:dyDescent="0.25">
      <c r="A14" s="7" t="s">
        <v>664</v>
      </c>
      <c r="K14" s="8"/>
      <c r="L14" s="8"/>
    </row>
    <row r="15" spans="1:12" x14ac:dyDescent="0.25">
      <c r="A15" s="7" t="s">
        <v>665</v>
      </c>
      <c r="K15" s="8"/>
      <c r="L15" s="8"/>
    </row>
    <row r="16" spans="1:12" x14ac:dyDescent="0.25">
      <c r="A16" s="7" t="s">
        <v>666</v>
      </c>
      <c r="K16" s="8"/>
      <c r="L16" s="8"/>
    </row>
    <row r="17" spans="1:12" x14ac:dyDescent="0.25">
      <c r="A17" s="7" t="s">
        <v>667</v>
      </c>
      <c r="K17" s="8"/>
      <c r="L17" s="8"/>
    </row>
    <row r="18" spans="1:12" x14ac:dyDescent="0.25">
      <c r="K18" s="8"/>
      <c r="L18" s="8"/>
    </row>
    <row r="19" spans="1:12" x14ac:dyDescent="0.25">
      <c r="A19" s="7" t="s">
        <v>668</v>
      </c>
      <c r="K19" s="8"/>
      <c r="L19" s="8"/>
    </row>
    <row r="20" spans="1:12" x14ac:dyDescent="0.25">
      <c r="K20" s="8"/>
      <c r="L20" s="8"/>
    </row>
    <row r="21" spans="1:12" x14ac:dyDescent="0.25">
      <c r="A21" s="7" t="s">
        <v>43</v>
      </c>
      <c r="K21" s="8"/>
      <c r="L21" s="8"/>
    </row>
    <row r="22" spans="1:12" x14ac:dyDescent="0.25">
      <c r="A22" s="7" t="s">
        <v>44</v>
      </c>
      <c r="K22" s="8"/>
      <c r="L22" s="8"/>
    </row>
    <row r="23" spans="1:12" x14ac:dyDescent="0.25">
      <c r="A23" s="7" t="s">
        <v>45</v>
      </c>
      <c r="K23" s="8"/>
      <c r="L23" s="8"/>
    </row>
    <row r="24" spans="1:12" x14ac:dyDescent="0.25">
      <c r="A24" s="7" t="s">
        <v>46</v>
      </c>
      <c r="K24" s="8"/>
      <c r="L24" s="8"/>
    </row>
    <row r="25" spans="1:12" x14ac:dyDescent="0.25">
      <c r="A25" s="7" t="s">
        <v>47</v>
      </c>
      <c r="K25" s="8"/>
      <c r="L25" s="8"/>
    </row>
    <row r="26" spans="1:12" x14ac:dyDescent="0.25">
      <c r="A26" s="7" t="s">
        <v>48</v>
      </c>
      <c r="K26" s="8"/>
      <c r="L26" s="8"/>
    </row>
    <row r="27" spans="1:12" x14ac:dyDescent="0.25">
      <c r="A27" s="7" t="s">
        <v>49</v>
      </c>
      <c r="K27" s="8"/>
      <c r="L27" s="8"/>
    </row>
    <row r="28" spans="1:12" x14ac:dyDescent="0.25">
      <c r="A28" s="7" t="s">
        <v>50</v>
      </c>
      <c r="K28" s="8"/>
      <c r="L28" s="8"/>
    </row>
    <row r="29" spans="1:12" x14ac:dyDescent="0.25">
      <c r="A29" s="7" t="s">
        <v>52</v>
      </c>
      <c r="K29" s="8"/>
      <c r="L29" s="8"/>
    </row>
    <row r="30" spans="1:12" x14ac:dyDescent="0.25">
      <c r="A30" s="7" t="s">
        <v>51</v>
      </c>
      <c r="K30" s="8"/>
      <c r="L30" s="8"/>
    </row>
    <row r="31" spans="1:12" x14ac:dyDescent="0.25">
      <c r="K31" s="8"/>
      <c r="L31" s="8"/>
    </row>
    <row r="32" spans="1:12" x14ac:dyDescent="0.25">
      <c r="A32" s="7" t="s">
        <v>669</v>
      </c>
      <c r="K32" s="8"/>
      <c r="L32" s="8"/>
    </row>
    <row r="33" spans="1:12" x14ac:dyDescent="0.25">
      <c r="K33" s="8"/>
      <c r="L33" s="8"/>
    </row>
    <row r="34" spans="1:12" x14ac:dyDescent="0.25">
      <c r="A34" s="7" t="s">
        <v>576</v>
      </c>
      <c r="K34" s="8"/>
      <c r="L34" s="8"/>
    </row>
    <row r="35" spans="1:12" x14ac:dyDescent="0.25">
      <c r="A35" s="7" t="s">
        <v>670</v>
      </c>
      <c r="K35" s="8"/>
      <c r="L35" s="8"/>
    </row>
    <row r="36" spans="1:12" x14ac:dyDescent="0.25">
      <c r="A36" s="7" t="s">
        <v>671</v>
      </c>
      <c r="K36" s="8"/>
      <c r="L36" s="8"/>
    </row>
    <row r="37" spans="1:12" x14ac:dyDescent="0.25">
      <c r="A37" s="7" t="s">
        <v>58</v>
      </c>
      <c r="K37" s="8"/>
      <c r="L37" s="8"/>
    </row>
    <row r="38" spans="1:12" x14ac:dyDescent="0.25">
      <c r="A38" s="7" t="s">
        <v>59</v>
      </c>
      <c r="K38" s="8"/>
      <c r="L38" s="8"/>
    </row>
    <row r="39" spans="1:12" x14ac:dyDescent="0.25">
      <c r="K39" s="8"/>
      <c r="L39" s="8"/>
    </row>
    <row r="40" spans="1:12" x14ac:dyDescent="0.25">
      <c r="K40" s="8"/>
      <c r="L40" s="8"/>
    </row>
    <row r="41" spans="1:12" x14ac:dyDescent="0.25">
      <c r="A41" s="7" t="s">
        <v>672</v>
      </c>
      <c r="K41" s="8"/>
      <c r="L41" s="8"/>
    </row>
    <row r="42" spans="1:12" x14ac:dyDescent="0.25">
      <c r="A42" s="7" t="s">
        <v>673</v>
      </c>
      <c r="K42" s="8"/>
      <c r="L42" s="8"/>
    </row>
    <row r="43" spans="1:12" x14ac:dyDescent="0.25">
      <c r="K43" s="8"/>
      <c r="L43" s="8"/>
    </row>
    <row r="44" spans="1:12" x14ac:dyDescent="0.25">
      <c r="A44" s="7" t="s">
        <v>674</v>
      </c>
      <c r="K44" s="8"/>
      <c r="L44" s="8"/>
    </row>
    <row r="45" spans="1:12" x14ac:dyDescent="0.25">
      <c r="A45" s="7" t="s">
        <v>675</v>
      </c>
      <c r="K45" s="8"/>
      <c r="L45" s="8"/>
    </row>
    <row r="46" spans="1:12" x14ac:dyDescent="0.25">
      <c r="K46" s="8"/>
      <c r="L46" s="8"/>
    </row>
    <row r="47" spans="1:12" x14ac:dyDescent="0.25">
      <c r="A47" s="7" t="s">
        <v>676</v>
      </c>
      <c r="K47" s="8"/>
      <c r="L47" s="8"/>
    </row>
    <row r="48" spans="1:12" x14ac:dyDescent="0.25">
      <c r="K48" s="8"/>
      <c r="L48" s="8"/>
    </row>
    <row r="49" spans="1:12" x14ac:dyDescent="0.25">
      <c r="A49" s="7" t="s">
        <v>677</v>
      </c>
      <c r="K49" s="8"/>
      <c r="L49" s="8"/>
    </row>
    <row r="50" spans="1:12" x14ac:dyDescent="0.25">
      <c r="K50" s="8"/>
      <c r="L50" s="8"/>
    </row>
    <row r="51" spans="1:12" x14ac:dyDescent="0.25">
      <c r="A51" s="7" t="s">
        <v>678</v>
      </c>
      <c r="K51" s="8"/>
      <c r="L51" s="8"/>
    </row>
    <row r="52" spans="1:12" x14ac:dyDescent="0.25">
      <c r="K52" s="8"/>
      <c r="L52" s="8"/>
    </row>
    <row r="53" spans="1:12" x14ac:dyDescent="0.25">
      <c r="A53" s="7" t="s">
        <v>679</v>
      </c>
      <c r="K53" s="8"/>
      <c r="L53" s="8"/>
    </row>
    <row r="54" spans="1:12" x14ac:dyDescent="0.25">
      <c r="K54" s="8"/>
      <c r="L54" s="8"/>
    </row>
    <row r="55" spans="1:12" x14ac:dyDescent="0.25">
      <c r="A55" s="7" t="s">
        <v>680</v>
      </c>
      <c r="K55" s="8"/>
      <c r="L55" s="8"/>
    </row>
    <row r="56" spans="1:12" x14ac:dyDescent="0.25">
      <c r="K56" s="8"/>
      <c r="L56" s="8"/>
    </row>
    <row r="57" spans="1:12" x14ac:dyDescent="0.25">
      <c r="A57" s="7" t="s">
        <v>681</v>
      </c>
      <c r="K57" s="8"/>
      <c r="L57" s="8"/>
    </row>
    <row r="58" spans="1:12" x14ac:dyDescent="0.25">
      <c r="A58" s="7" t="s">
        <v>61</v>
      </c>
      <c r="K58" s="8"/>
      <c r="L58" s="8"/>
    </row>
    <row r="59" spans="1:12" x14ac:dyDescent="0.25">
      <c r="K59" s="8"/>
      <c r="L59" s="8"/>
    </row>
    <row r="60" spans="1:12" x14ac:dyDescent="0.25">
      <c r="A60" s="7" t="s">
        <v>62</v>
      </c>
      <c r="K60" s="8"/>
      <c r="L60" s="8"/>
    </row>
    <row r="61" spans="1:12" x14ac:dyDescent="0.25">
      <c r="K61" s="8"/>
      <c r="L61" s="8"/>
    </row>
    <row r="62" spans="1:12" x14ac:dyDescent="0.25">
      <c r="A62" s="7" t="s">
        <v>63</v>
      </c>
      <c r="K62" s="8"/>
      <c r="L62" s="8"/>
    </row>
    <row r="63" spans="1:12" x14ac:dyDescent="0.25">
      <c r="A63" s="7" t="s">
        <v>64</v>
      </c>
      <c r="K63" s="8"/>
      <c r="L63" s="8"/>
    </row>
    <row r="64" spans="1:12" x14ac:dyDescent="0.25">
      <c r="A64" s="7" t="s">
        <v>65</v>
      </c>
      <c r="K64" s="8"/>
      <c r="L64" s="8"/>
    </row>
    <row r="65" spans="1:12" x14ac:dyDescent="0.25">
      <c r="A65" s="7" t="s">
        <v>66</v>
      </c>
      <c r="K65" s="8"/>
      <c r="L65" s="8"/>
    </row>
    <row r="66" spans="1:12" x14ac:dyDescent="0.25">
      <c r="A66" s="7" t="s">
        <v>67</v>
      </c>
      <c r="K66" s="8"/>
      <c r="L66" s="8"/>
    </row>
    <row r="67" spans="1:12" x14ac:dyDescent="0.25">
      <c r="K67" s="8"/>
      <c r="L67" s="8"/>
    </row>
    <row r="68" spans="1:12" x14ac:dyDescent="0.25">
      <c r="A68" s="7" t="s">
        <v>68</v>
      </c>
      <c r="K68" s="8"/>
      <c r="L68" s="8"/>
    </row>
    <row r="69" spans="1:12" x14ac:dyDescent="0.25">
      <c r="K69" s="8"/>
      <c r="L69" s="8"/>
    </row>
    <row r="70" spans="1:12" x14ac:dyDescent="0.25">
      <c r="K70" s="8"/>
      <c r="L70" s="8"/>
    </row>
    <row r="71" spans="1:12" x14ac:dyDescent="0.25">
      <c r="A71" s="7" t="s">
        <v>60</v>
      </c>
      <c r="K71" s="8"/>
      <c r="L71" s="8"/>
    </row>
    <row r="72" spans="1:12" x14ac:dyDescent="0.25">
      <c r="A72" s="7" t="s">
        <v>60</v>
      </c>
      <c r="K72" s="8"/>
      <c r="L72" s="8"/>
    </row>
    <row r="73" spans="1:12" x14ac:dyDescent="0.25">
      <c r="K73" s="8"/>
      <c r="L73" s="8"/>
    </row>
    <row r="74" spans="1:12" x14ac:dyDescent="0.25">
      <c r="A74" s="7" t="s">
        <v>540</v>
      </c>
      <c r="K74" s="8"/>
      <c r="L74" s="8"/>
    </row>
    <row r="75" spans="1:12" x14ac:dyDescent="0.25">
      <c r="A75" s="7" t="s">
        <v>585</v>
      </c>
      <c r="K75" s="8"/>
      <c r="L75" s="8"/>
    </row>
    <row r="76" spans="1:12" x14ac:dyDescent="0.25">
      <c r="A76" s="7" t="s">
        <v>69</v>
      </c>
      <c r="K76" s="8"/>
      <c r="L76" s="8"/>
    </row>
    <row r="77" spans="1:12" x14ac:dyDescent="0.25">
      <c r="K77" s="8"/>
      <c r="L77" s="8"/>
    </row>
    <row r="78" spans="1:12" x14ac:dyDescent="0.25">
      <c r="A78" s="7" t="s">
        <v>70</v>
      </c>
      <c r="K78" s="8"/>
      <c r="L78" s="8"/>
    </row>
    <row r="79" spans="1:12" x14ac:dyDescent="0.25">
      <c r="K79" s="8"/>
      <c r="L79" s="8"/>
    </row>
    <row r="80" spans="1:12" x14ac:dyDescent="0.25">
      <c r="A80" s="7" t="s">
        <v>71</v>
      </c>
      <c r="K80" s="8"/>
      <c r="L80" s="8"/>
    </row>
    <row r="81" spans="1:12" x14ac:dyDescent="0.25">
      <c r="A81" s="7" t="s">
        <v>72</v>
      </c>
      <c r="K81" s="8"/>
      <c r="L81" s="8"/>
    </row>
    <row r="82" spans="1:12" x14ac:dyDescent="0.25">
      <c r="A82" s="7" t="s">
        <v>73</v>
      </c>
      <c r="K82" s="8"/>
      <c r="L82" s="8"/>
    </row>
    <row r="83" spans="1:12" x14ac:dyDescent="0.25">
      <c r="A83" s="7" t="s">
        <v>74</v>
      </c>
      <c r="K83" s="8"/>
      <c r="L83" s="8"/>
    </row>
    <row r="84" spans="1:12" x14ac:dyDescent="0.25">
      <c r="A84" s="7" t="s">
        <v>75</v>
      </c>
      <c r="K84" s="8"/>
      <c r="L84" s="8"/>
    </row>
    <row r="85" spans="1:12" x14ac:dyDescent="0.25">
      <c r="A85" s="7" t="s">
        <v>682</v>
      </c>
      <c r="K85" s="8"/>
      <c r="L85" s="8"/>
    </row>
    <row r="86" spans="1:12" x14ac:dyDescent="0.25">
      <c r="A86" s="7" t="s">
        <v>40</v>
      </c>
      <c r="K86" s="8"/>
      <c r="L86" s="8"/>
    </row>
    <row r="87" spans="1:12" x14ac:dyDescent="0.25">
      <c r="K87" s="8"/>
      <c r="L87" s="8"/>
    </row>
    <row r="88" spans="1:12" x14ac:dyDescent="0.25">
      <c r="A88" s="7" t="s">
        <v>76</v>
      </c>
      <c r="K88" s="8"/>
      <c r="L88" s="8"/>
    </row>
    <row r="89" spans="1:12" x14ac:dyDescent="0.25">
      <c r="K89" s="8"/>
      <c r="L89" s="8"/>
    </row>
    <row r="90" spans="1:12" x14ac:dyDescent="0.25">
      <c r="A90" s="7" t="s">
        <v>77</v>
      </c>
      <c r="K90" s="8"/>
      <c r="L90" s="8"/>
    </row>
    <row r="91" spans="1:12" x14ac:dyDescent="0.25">
      <c r="A91" s="7" t="s">
        <v>78</v>
      </c>
      <c r="K91" s="8"/>
      <c r="L91" s="8"/>
    </row>
    <row r="92" spans="1:12" x14ac:dyDescent="0.25">
      <c r="A92" s="7" t="s">
        <v>79</v>
      </c>
      <c r="K92" s="8"/>
      <c r="L92" s="8"/>
    </row>
    <row r="93" spans="1:12" x14ac:dyDescent="0.25">
      <c r="A93" s="7" t="s">
        <v>80</v>
      </c>
      <c r="K93" s="8"/>
      <c r="L93" s="8"/>
    </row>
    <row r="94" spans="1:12" x14ac:dyDescent="0.25">
      <c r="A94" s="7" t="s">
        <v>81</v>
      </c>
      <c r="K94" s="8"/>
      <c r="L94" s="8"/>
    </row>
    <row r="95" spans="1:12" x14ac:dyDescent="0.25">
      <c r="A95" s="7" t="s">
        <v>82</v>
      </c>
      <c r="K95" s="8"/>
      <c r="L95" s="8"/>
    </row>
    <row r="96" spans="1:12" x14ac:dyDescent="0.25">
      <c r="K96" s="8"/>
      <c r="L96" s="8"/>
    </row>
    <row r="97" spans="1:12" x14ac:dyDescent="0.25">
      <c r="A97" s="7" t="s">
        <v>83</v>
      </c>
      <c r="K97" s="8"/>
      <c r="L97" s="8"/>
    </row>
    <row r="98" spans="1:12" x14ac:dyDescent="0.25">
      <c r="A98" s="7" t="s">
        <v>84</v>
      </c>
      <c r="K98" s="8"/>
      <c r="L98" s="8"/>
    </row>
    <row r="99" spans="1:12" x14ac:dyDescent="0.25">
      <c r="K99" s="8"/>
      <c r="L99" s="8"/>
    </row>
    <row r="100" spans="1:12" x14ac:dyDescent="0.25">
      <c r="A100" s="7" t="s">
        <v>85</v>
      </c>
      <c r="K100" s="8"/>
      <c r="L100" s="8"/>
    </row>
    <row r="101" spans="1:12" x14ac:dyDescent="0.25">
      <c r="K101" s="8"/>
      <c r="L101" s="8"/>
    </row>
    <row r="102" spans="1:12" x14ac:dyDescent="0.25">
      <c r="A102" s="7" t="s">
        <v>86</v>
      </c>
      <c r="K102" s="8"/>
      <c r="L102" s="8"/>
    </row>
    <row r="103" spans="1:12" x14ac:dyDescent="0.25">
      <c r="K103" s="8"/>
      <c r="L103" s="8"/>
    </row>
    <row r="104" spans="1:12" x14ac:dyDescent="0.25">
      <c r="A104" s="7" t="s">
        <v>87</v>
      </c>
      <c r="K104" s="8"/>
      <c r="L104" s="8"/>
    </row>
    <row r="105" spans="1:12" x14ac:dyDescent="0.25">
      <c r="A105" s="7" t="s">
        <v>88</v>
      </c>
      <c r="K105" s="8"/>
      <c r="L105" s="8"/>
    </row>
    <row r="106" spans="1:12" x14ac:dyDescent="0.25">
      <c r="A106" s="7" t="s">
        <v>89</v>
      </c>
      <c r="K106" s="8"/>
      <c r="L106" s="8"/>
    </row>
    <row r="107" spans="1:12" x14ac:dyDescent="0.25">
      <c r="A107" s="7" t="s">
        <v>90</v>
      </c>
      <c r="K107" s="8"/>
      <c r="L107" s="8"/>
    </row>
    <row r="108" spans="1:12" x14ac:dyDescent="0.25">
      <c r="K108" s="8"/>
      <c r="L108" s="8"/>
    </row>
    <row r="109" spans="1:12" x14ac:dyDescent="0.25">
      <c r="A109" s="7" t="s">
        <v>91</v>
      </c>
      <c r="K109" s="8"/>
      <c r="L109" s="8"/>
    </row>
    <row r="110" spans="1:12" x14ac:dyDescent="0.25">
      <c r="K110" s="8"/>
      <c r="L110" s="8"/>
    </row>
    <row r="111" spans="1:12" x14ac:dyDescent="0.25">
      <c r="A111" s="7" t="s">
        <v>92</v>
      </c>
      <c r="K111" s="8"/>
      <c r="L111" s="8"/>
    </row>
    <row r="112" spans="1:12" x14ac:dyDescent="0.25">
      <c r="A112" s="7" t="s">
        <v>93</v>
      </c>
      <c r="K112" s="8"/>
      <c r="L112" s="8"/>
    </row>
    <row r="113" spans="1:12" x14ac:dyDescent="0.25">
      <c r="K113" s="8"/>
      <c r="L113" s="8"/>
    </row>
    <row r="114" spans="1:12" x14ac:dyDescent="0.25">
      <c r="A114" s="7" t="s">
        <v>94</v>
      </c>
      <c r="K114" s="8"/>
      <c r="L114" s="8"/>
    </row>
    <row r="115" spans="1:12" x14ac:dyDescent="0.25">
      <c r="K115" s="8"/>
      <c r="L115" s="8"/>
    </row>
    <row r="116" spans="1:12" x14ac:dyDescent="0.25">
      <c r="A116" s="7" t="s">
        <v>95</v>
      </c>
      <c r="K116" s="8"/>
      <c r="L116" s="8"/>
    </row>
    <row r="117" spans="1:12" x14ac:dyDescent="0.25">
      <c r="A117" s="7" t="s">
        <v>96</v>
      </c>
      <c r="K117" s="8"/>
      <c r="L117" s="8"/>
    </row>
    <row r="118" spans="1:12" x14ac:dyDescent="0.25">
      <c r="K118" s="8"/>
      <c r="L118" s="8"/>
    </row>
    <row r="119" spans="1:12" x14ac:dyDescent="0.25">
      <c r="A119" s="7" t="s">
        <v>683</v>
      </c>
      <c r="K119" s="8"/>
      <c r="L119" s="8"/>
    </row>
    <row r="120" spans="1:12" x14ac:dyDescent="0.25">
      <c r="K120" s="8"/>
      <c r="L120" s="8"/>
    </row>
    <row r="121" spans="1:12" x14ac:dyDescent="0.25">
      <c r="A121" s="7" t="s">
        <v>684</v>
      </c>
      <c r="K121" s="8"/>
      <c r="L121" s="8"/>
    </row>
    <row r="122" spans="1:12" x14ac:dyDescent="0.25">
      <c r="A122" s="7" t="s">
        <v>685</v>
      </c>
      <c r="K122" s="8"/>
      <c r="L122" s="8"/>
    </row>
    <row r="123" spans="1:12" x14ac:dyDescent="0.25">
      <c r="A123" s="7" t="s">
        <v>686</v>
      </c>
      <c r="K123" s="8"/>
      <c r="L123" s="8"/>
    </row>
    <row r="124" spans="1:12" x14ac:dyDescent="0.25">
      <c r="A124" s="7" t="s">
        <v>687</v>
      </c>
      <c r="K124" s="8"/>
      <c r="L124" s="8"/>
    </row>
    <row r="125" spans="1:12" x14ac:dyDescent="0.25">
      <c r="K125" s="8"/>
      <c r="L125" s="8"/>
    </row>
    <row r="126" spans="1:12" x14ac:dyDescent="0.25">
      <c r="A126" s="7" t="s">
        <v>97</v>
      </c>
      <c r="K126" s="8"/>
      <c r="L126" s="8"/>
    </row>
    <row r="127" spans="1:12" x14ac:dyDescent="0.25">
      <c r="K127" s="8"/>
      <c r="L127" s="8"/>
    </row>
    <row r="128" spans="1:12" x14ac:dyDescent="0.25">
      <c r="K128" s="8"/>
      <c r="L128" s="8"/>
    </row>
    <row r="129" spans="1:12" x14ac:dyDescent="0.25">
      <c r="A129" s="7" t="s">
        <v>98</v>
      </c>
      <c r="K129" s="8"/>
      <c r="L129" s="8"/>
    </row>
    <row r="130" spans="1:12" x14ac:dyDescent="0.25">
      <c r="A130" s="7" t="s">
        <v>99</v>
      </c>
      <c r="K130" s="8"/>
      <c r="L130" s="8"/>
    </row>
    <row r="131" spans="1:12" x14ac:dyDescent="0.25">
      <c r="K131" s="8"/>
      <c r="L131" s="8"/>
    </row>
    <row r="132" spans="1:12" x14ac:dyDescent="0.25">
      <c r="A132" s="7" t="s">
        <v>100</v>
      </c>
      <c r="K132" s="8"/>
      <c r="L132" s="8"/>
    </row>
    <row r="133" spans="1:12" x14ac:dyDescent="0.25">
      <c r="A133" s="7" t="s">
        <v>101</v>
      </c>
      <c r="K133" s="8"/>
      <c r="L133" s="8"/>
    </row>
    <row r="134" spans="1:12" x14ac:dyDescent="0.25">
      <c r="K134" s="8"/>
      <c r="L134" s="8"/>
    </row>
    <row r="135" spans="1:12" x14ac:dyDescent="0.25">
      <c r="A135" s="7" t="s">
        <v>688</v>
      </c>
      <c r="K135" s="8"/>
      <c r="L135" s="8"/>
    </row>
    <row r="136" spans="1:12" x14ac:dyDescent="0.25">
      <c r="A136" s="7" t="s">
        <v>689</v>
      </c>
      <c r="K136" s="8"/>
      <c r="L136" s="8"/>
    </row>
    <row r="137" spans="1:12" x14ac:dyDescent="0.25">
      <c r="A137" s="7" t="s">
        <v>690</v>
      </c>
      <c r="K137" s="8"/>
      <c r="L137" s="8"/>
    </row>
    <row r="138" spans="1:12" x14ac:dyDescent="0.25">
      <c r="K138" s="8"/>
      <c r="L138" s="8"/>
    </row>
    <row r="139" spans="1:12" x14ac:dyDescent="0.25">
      <c r="A139" s="7" t="s">
        <v>691</v>
      </c>
      <c r="K139" s="8"/>
      <c r="L139" s="8"/>
    </row>
    <row r="140" spans="1:12" x14ac:dyDescent="0.25">
      <c r="K140" s="8"/>
      <c r="L140" s="8"/>
    </row>
    <row r="141" spans="1:12" x14ac:dyDescent="0.25">
      <c r="A141" s="7" t="s">
        <v>692</v>
      </c>
      <c r="K141" s="8"/>
      <c r="L141" s="8"/>
    </row>
    <row r="142" spans="1:12" x14ac:dyDescent="0.25">
      <c r="K142" s="8"/>
      <c r="L142" s="8"/>
    </row>
    <row r="143" spans="1:12" x14ac:dyDescent="0.25">
      <c r="A143" s="7" t="s">
        <v>53</v>
      </c>
      <c r="K143" s="8"/>
      <c r="L143" s="8"/>
    </row>
    <row r="144" spans="1:12" x14ac:dyDescent="0.25">
      <c r="A144" s="7" t="s">
        <v>39</v>
      </c>
      <c r="K144" s="8"/>
      <c r="L144" s="8"/>
    </row>
    <row r="145" spans="1:12" x14ac:dyDescent="0.25">
      <c r="A145" s="7" t="s">
        <v>54</v>
      </c>
      <c r="K145" s="8"/>
      <c r="L145" s="8"/>
    </row>
    <row r="146" spans="1:12" x14ac:dyDescent="0.25">
      <c r="A146" s="7" t="s">
        <v>539</v>
      </c>
      <c r="K146" s="8"/>
      <c r="L146" s="8"/>
    </row>
    <row r="147" spans="1:12" x14ac:dyDescent="0.25">
      <c r="A147" s="7" t="s">
        <v>693</v>
      </c>
      <c r="K147" s="8"/>
      <c r="L147" s="8"/>
    </row>
    <row r="148" spans="1:12" x14ac:dyDescent="0.25">
      <c r="K148" s="8"/>
      <c r="L148" s="8"/>
    </row>
    <row r="149" spans="1:12" x14ac:dyDescent="0.25">
      <c r="A149" s="7" t="s">
        <v>683</v>
      </c>
      <c r="K149" s="8"/>
      <c r="L149" s="8"/>
    </row>
    <row r="150" spans="1:12" x14ac:dyDescent="0.25">
      <c r="K150" s="8"/>
      <c r="L150" s="8"/>
    </row>
    <row r="151" spans="1:12" x14ac:dyDescent="0.25">
      <c r="A151" s="7" t="s">
        <v>55</v>
      </c>
      <c r="K151" s="8"/>
      <c r="L151" s="8"/>
    </row>
    <row r="152" spans="1:12" x14ac:dyDescent="0.25">
      <c r="A152" s="7" t="s">
        <v>57</v>
      </c>
      <c r="K152" s="8"/>
      <c r="L152" s="8"/>
    </row>
    <row r="153" spans="1:12" x14ac:dyDescent="0.25">
      <c r="A153" s="7" t="s">
        <v>56</v>
      </c>
      <c r="K153" s="8"/>
      <c r="L153" s="8"/>
    </row>
    <row r="154" spans="1:12" x14ac:dyDescent="0.25">
      <c r="A154" s="7" t="s">
        <v>694</v>
      </c>
      <c r="K154" s="8"/>
      <c r="L154" s="8"/>
    </row>
    <row r="155" spans="1:12" x14ac:dyDescent="0.25">
      <c r="K155" s="8"/>
      <c r="L155" s="8"/>
    </row>
    <row r="156" spans="1:12" x14ac:dyDescent="0.25">
      <c r="A156" s="7" t="s">
        <v>695</v>
      </c>
      <c r="K156" s="8"/>
      <c r="L156" s="8"/>
    </row>
    <row r="157" spans="1:12" x14ac:dyDescent="0.25">
      <c r="K157" s="8"/>
      <c r="L157" s="8"/>
    </row>
    <row r="158" spans="1:12" x14ac:dyDescent="0.25">
      <c r="A158" s="7" t="s">
        <v>696</v>
      </c>
      <c r="K158" s="8"/>
      <c r="L158" s="8"/>
    </row>
    <row r="159" spans="1:12" x14ac:dyDescent="0.25">
      <c r="K159" s="8"/>
      <c r="L159" s="8"/>
    </row>
    <row r="160" spans="1:12" x14ac:dyDescent="0.25">
      <c r="A160" s="7" t="s">
        <v>697</v>
      </c>
      <c r="K160" s="8"/>
      <c r="L160" s="8"/>
    </row>
    <row r="161" spans="1:12" x14ac:dyDescent="0.25">
      <c r="A161" s="7" t="s">
        <v>102</v>
      </c>
      <c r="K161" s="8"/>
      <c r="L161" s="8"/>
    </row>
    <row r="162" spans="1:12" x14ac:dyDescent="0.25">
      <c r="K162" s="8"/>
      <c r="L162" s="8"/>
    </row>
    <row r="163" spans="1:12" x14ac:dyDescent="0.25">
      <c r="A163" s="7" t="s">
        <v>103</v>
      </c>
      <c r="K163" s="8"/>
      <c r="L163" s="8"/>
    </row>
    <row r="164" spans="1:12" x14ac:dyDescent="0.25">
      <c r="K164" s="8"/>
      <c r="L164" s="8"/>
    </row>
    <row r="165" spans="1:12" x14ac:dyDescent="0.25">
      <c r="A165" s="7" t="s">
        <v>698</v>
      </c>
      <c r="K165" s="8"/>
      <c r="L165" s="8"/>
    </row>
    <row r="166" spans="1:12" x14ac:dyDescent="0.25">
      <c r="A166" s="7" t="s">
        <v>550</v>
      </c>
      <c r="K166" s="8"/>
      <c r="L166" s="8"/>
    </row>
    <row r="167" spans="1:12" x14ac:dyDescent="0.25">
      <c r="A167" s="7" t="s">
        <v>699</v>
      </c>
      <c r="K167" s="8"/>
      <c r="L167" s="8"/>
    </row>
    <row r="168" spans="1:12" x14ac:dyDescent="0.25">
      <c r="K168" s="8"/>
      <c r="L168" s="8"/>
    </row>
    <row r="169" spans="1:12" x14ac:dyDescent="0.25">
      <c r="A169" s="7" t="s">
        <v>700</v>
      </c>
      <c r="K169" s="8"/>
      <c r="L169" s="8"/>
    </row>
    <row r="170" spans="1:12" x14ac:dyDescent="0.25">
      <c r="A170" s="7" t="s">
        <v>105</v>
      </c>
      <c r="K170" s="8"/>
      <c r="L170" s="8"/>
    </row>
    <row r="171" spans="1:12" x14ac:dyDescent="0.25">
      <c r="A171" s="7" t="s">
        <v>106</v>
      </c>
      <c r="K171" s="8"/>
      <c r="L171" s="8"/>
    </row>
    <row r="172" spans="1:12" x14ac:dyDescent="0.25">
      <c r="K172" s="8"/>
      <c r="L172" s="8"/>
    </row>
    <row r="173" spans="1:12" x14ac:dyDescent="0.25">
      <c r="A173" s="7" t="s">
        <v>104</v>
      </c>
      <c r="K173" s="8"/>
      <c r="L173" s="8"/>
    </row>
    <row r="174" spans="1:12" x14ac:dyDescent="0.25">
      <c r="K174" s="8"/>
      <c r="L174" s="8"/>
    </row>
    <row r="175" spans="1:12" x14ac:dyDescent="0.25">
      <c r="K175" s="8"/>
      <c r="L175" s="8"/>
    </row>
    <row r="176" spans="1:12" x14ac:dyDescent="0.25">
      <c r="K176" s="8"/>
      <c r="L176" s="8"/>
    </row>
    <row r="177" spans="1:12" x14ac:dyDescent="0.25">
      <c r="K177" s="8"/>
      <c r="L177" s="8"/>
    </row>
    <row r="178" spans="1:12" x14ac:dyDescent="0.25">
      <c r="A178" s="7" t="s">
        <v>701</v>
      </c>
      <c r="K178" s="8"/>
      <c r="L178" s="8"/>
    </row>
    <row r="179" spans="1:12" x14ac:dyDescent="0.25">
      <c r="A179" s="7" t="s">
        <v>702</v>
      </c>
      <c r="K179" s="8"/>
      <c r="L179" s="8"/>
    </row>
    <row r="180" spans="1:12" x14ac:dyDescent="0.25">
      <c r="A180" s="7" t="s">
        <v>703</v>
      </c>
      <c r="K180" s="8"/>
      <c r="L180" s="8"/>
    </row>
    <row r="181" spans="1:12" x14ac:dyDescent="0.25">
      <c r="K181" s="8"/>
      <c r="L181" s="8"/>
    </row>
    <row r="182" spans="1:12" x14ac:dyDescent="0.25">
      <c r="K182" s="8"/>
      <c r="L182" s="8"/>
    </row>
    <row r="183" spans="1:12" x14ac:dyDescent="0.25">
      <c r="A183" s="7" t="s">
        <v>704</v>
      </c>
      <c r="K183" s="8"/>
      <c r="L183" s="8"/>
    </row>
    <row r="184" spans="1:12" x14ac:dyDescent="0.25">
      <c r="A184" s="7" t="s">
        <v>705</v>
      </c>
      <c r="K184" s="8"/>
      <c r="L184" s="8"/>
    </row>
    <row r="185" spans="1:12" x14ac:dyDescent="0.25">
      <c r="K185" s="8"/>
      <c r="L185" s="8"/>
    </row>
    <row r="186" spans="1:12" x14ac:dyDescent="0.25">
      <c r="K186" s="8"/>
      <c r="L186" s="8"/>
    </row>
    <row r="187" spans="1:12" x14ac:dyDescent="0.25">
      <c r="A187" s="7" t="s">
        <v>706</v>
      </c>
      <c r="K187" s="8"/>
      <c r="L187" s="8"/>
    </row>
    <row r="188" spans="1:12" x14ac:dyDescent="0.25">
      <c r="A188" s="7" t="s">
        <v>707</v>
      </c>
      <c r="K188" s="8"/>
      <c r="L188" s="8"/>
    </row>
    <row r="189" spans="1:12" x14ac:dyDescent="0.25">
      <c r="A189" s="7" t="s">
        <v>708</v>
      </c>
      <c r="K189" s="8"/>
      <c r="L189" s="8"/>
    </row>
    <row r="190" spans="1:12" x14ac:dyDescent="0.25">
      <c r="K190" s="8"/>
      <c r="L190" s="8"/>
    </row>
    <row r="191" spans="1:12" x14ac:dyDescent="0.25">
      <c r="A191" s="7" t="s">
        <v>709</v>
      </c>
      <c r="K191" s="8"/>
      <c r="L191" s="8"/>
    </row>
    <row r="192" spans="1:12" x14ac:dyDescent="0.25">
      <c r="K192" s="8"/>
      <c r="L192" s="8"/>
    </row>
    <row r="193" spans="1:12" x14ac:dyDescent="0.25">
      <c r="A193" s="7" t="s">
        <v>710</v>
      </c>
      <c r="K193" s="8"/>
      <c r="L193" s="8"/>
    </row>
    <row r="194" spans="1:12" x14ac:dyDescent="0.25">
      <c r="K194" s="8"/>
      <c r="L194" s="8"/>
    </row>
    <row r="195" spans="1:12" x14ac:dyDescent="0.25">
      <c r="A195" s="7" t="s">
        <v>711</v>
      </c>
      <c r="K195" s="8"/>
      <c r="L195" s="8"/>
    </row>
    <row r="196" spans="1:12" x14ac:dyDescent="0.25">
      <c r="A196" s="7" t="s">
        <v>107</v>
      </c>
      <c r="K196" s="8"/>
      <c r="L196" s="8"/>
    </row>
    <row r="197" spans="1:12" x14ac:dyDescent="0.25">
      <c r="K197" s="8"/>
      <c r="L197" s="8"/>
    </row>
    <row r="198" spans="1:12" x14ac:dyDescent="0.25">
      <c r="A198" s="7" t="s">
        <v>108</v>
      </c>
      <c r="K198" s="8"/>
      <c r="L198" s="8"/>
    </row>
    <row r="199" spans="1:12" x14ac:dyDescent="0.25">
      <c r="K199" s="8"/>
      <c r="L199" s="8"/>
    </row>
    <row r="200" spans="1:12" x14ac:dyDescent="0.25">
      <c r="A200" s="7" t="s">
        <v>109</v>
      </c>
      <c r="K200" s="8"/>
      <c r="L200" s="8"/>
    </row>
    <row r="201" spans="1:12" x14ac:dyDescent="0.25">
      <c r="A201" s="7" t="s">
        <v>615</v>
      </c>
      <c r="K201" s="8"/>
      <c r="L201" s="8"/>
    </row>
    <row r="202" spans="1:12" x14ac:dyDescent="0.25">
      <c r="A202" s="7" t="s">
        <v>616</v>
      </c>
      <c r="K202" s="8"/>
      <c r="L202" s="8"/>
    </row>
    <row r="203" spans="1:12" x14ac:dyDescent="0.25">
      <c r="A203" s="7" t="s">
        <v>110</v>
      </c>
      <c r="K203" s="8"/>
      <c r="L203" s="8"/>
    </row>
    <row r="204" spans="1:12" x14ac:dyDescent="0.25">
      <c r="A204" s="7" t="s">
        <v>111</v>
      </c>
      <c r="K204" s="8"/>
      <c r="L204" s="8"/>
    </row>
    <row r="205" spans="1:12" x14ac:dyDescent="0.25">
      <c r="E205" s="9"/>
      <c r="F205" s="9"/>
      <c r="K205" s="8"/>
      <c r="L205" s="8"/>
    </row>
    <row r="206" spans="1:12" x14ac:dyDescent="0.25">
      <c r="A206" s="7" t="s">
        <v>113</v>
      </c>
      <c r="E206" s="9"/>
      <c r="F206" s="9"/>
      <c r="K206" s="8"/>
      <c r="L206" s="8"/>
    </row>
    <row r="207" spans="1:12" x14ac:dyDescent="0.25">
      <c r="A207" s="7" t="s">
        <v>114</v>
      </c>
      <c r="E207" s="9"/>
      <c r="F207" s="9"/>
      <c r="K207" s="8"/>
      <c r="L207" s="8"/>
    </row>
    <row r="208" spans="1:12" x14ac:dyDescent="0.25">
      <c r="A208" s="7" t="s">
        <v>112</v>
      </c>
      <c r="E208" s="9"/>
      <c r="F208" s="9"/>
      <c r="K208" s="8"/>
      <c r="L208" s="8"/>
    </row>
    <row r="209" spans="1:19" x14ac:dyDescent="0.25">
      <c r="A209" s="7" t="s">
        <v>712</v>
      </c>
      <c r="E209" s="9"/>
      <c r="F209" s="9"/>
      <c r="K209" s="8"/>
      <c r="L209" s="8"/>
    </row>
    <row r="210" spans="1:19" x14ac:dyDescent="0.25">
      <c r="E210" s="9"/>
      <c r="F210" s="9"/>
      <c r="K210" s="8"/>
      <c r="L210" s="8"/>
    </row>
    <row r="211" spans="1:19" x14ac:dyDescent="0.25">
      <c r="A211" s="7" t="s">
        <v>115</v>
      </c>
      <c r="E211" s="9"/>
      <c r="F211" s="9"/>
      <c r="K211" s="8"/>
      <c r="L211" s="8"/>
    </row>
    <row r="212" spans="1:19" x14ac:dyDescent="0.25">
      <c r="E212" s="9"/>
      <c r="F212" s="9"/>
      <c r="K212" s="8"/>
      <c r="L212" s="8"/>
    </row>
    <row r="213" spans="1:19" x14ac:dyDescent="0.25">
      <c r="A213" s="7" t="s">
        <v>116</v>
      </c>
      <c r="E213" s="9"/>
      <c r="F213" s="9"/>
      <c r="K213" s="8"/>
      <c r="L213" s="8"/>
    </row>
    <row r="214" spans="1:19" x14ac:dyDescent="0.25">
      <c r="A214" s="7" t="s">
        <v>713</v>
      </c>
      <c r="K214" s="8"/>
      <c r="L214" s="8"/>
    </row>
    <row r="215" spans="1:19" x14ac:dyDescent="0.25">
      <c r="A215" s="7" t="s">
        <v>714</v>
      </c>
      <c r="K215" s="8"/>
      <c r="L215" s="8"/>
    </row>
    <row r="216" spans="1:19" x14ac:dyDescent="0.25">
      <c r="A216" s="7" t="s">
        <v>715</v>
      </c>
      <c r="K216" s="8"/>
      <c r="L216" s="8"/>
    </row>
    <row r="217" spans="1:19" x14ac:dyDescent="0.25">
      <c r="A217" s="7" t="s">
        <v>716</v>
      </c>
      <c r="K217" s="8"/>
      <c r="L217" s="8"/>
    </row>
    <row r="218" spans="1:19" x14ac:dyDescent="0.25">
      <c r="A218" s="7" t="s">
        <v>717</v>
      </c>
      <c r="K218" s="8"/>
      <c r="L218" s="8"/>
    </row>
    <row r="219" spans="1:19" x14ac:dyDescent="0.25">
      <c r="A219" s="7" t="s">
        <v>718</v>
      </c>
      <c r="K219" s="8"/>
      <c r="L219" s="8"/>
    </row>
    <row r="220" spans="1:19" x14ac:dyDescent="0.25">
      <c r="A220" s="7" t="s">
        <v>719</v>
      </c>
      <c r="K220" s="8"/>
      <c r="L220" s="8"/>
    </row>
    <row r="221" spans="1:19" x14ac:dyDescent="0.25">
      <c r="A221" s="7" t="s">
        <v>720</v>
      </c>
      <c r="K221" s="8"/>
      <c r="L221" s="8"/>
    </row>
    <row r="222" spans="1:19" x14ac:dyDescent="0.25">
      <c r="A222" s="7" t="s">
        <v>721</v>
      </c>
      <c r="E222" s="9"/>
      <c r="F222" s="9"/>
      <c r="K222" s="8"/>
      <c r="L222" s="8"/>
      <c r="Q222" s="7" t="s">
        <v>536</v>
      </c>
      <c r="R222" s="7" t="e">
        <f>VLOOKUP(Q222,D200:H234,4,0)</f>
        <v>#N/A</v>
      </c>
      <c r="S222" s="7" t="e">
        <f>(LEFT(R222,5))*1000</f>
        <v>#N/A</v>
      </c>
    </row>
    <row r="223" spans="1:19" x14ac:dyDescent="0.25">
      <c r="A223" s="7" t="s">
        <v>722</v>
      </c>
      <c r="E223" s="9"/>
      <c r="F223" s="9"/>
      <c r="K223" s="8"/>
      <c r="L223" s="8"/>
    </row>
    <row r="224" spans="1:19" x14ac:dyDescent="0.25">
      <c r="A224" s="7" t="s">
        <v>723</v>
      </c>
      <c r="E224" s="9"/>
      <c r="F224" s="9"/>
      <c r="K224" s="8"/>
      <c r="L224" s="8"/>
    </row>
    <row r="225" spans="1:12" x14ac:dyDescent="0.25">
      <c r="A225" s="7" t="s">
        <v>117</v>
      </c>
      <c r="E225" s="9"/>
      <c r="F225" s="9"/>
      <c r="K225" s="8"/>
      <c r="L225" s="8"/>
    </row>
    <row r="226" spans="1:12" x14ac:dyDescent="0.25">
      <c r="A226" s="7" t="s">
        <v>531</v>
      </c>
      <c r="K226" s="8"/>
      <c r="L226" s="8"/>
    </row>
    <row r="227" spans="1:12" x14ac:dyDescent="0.25">
      <c r="A227" s="7" t="s">
        <v>532</v>
      </c>
      <c r="E227" s="9"/>
      <c r="F227" s="9"/>
      <c r="K227" s="8"/>
      <c r="L227" s="8"/>
    </row>
    <row r="228" spans="1:12" x14ac:dyDescent="0.25">
      <c r="A228" s="7" t="s">
        <v>120</v>
      </c>
      <c r="E228" s="9"/>
      <c r="F228" s="9"/>
      <c r="K228" s="8"/>
      <c r="L228" s="8"/>
    </row>
    <row r="229" spans="1:12" x14ac:dyDescent="0.25">
      <c r="A229" s="7" t="s">
        <v>87</v>
      </c>
      <c r="E229" s="9"/>
      <c r="F229" s="9"/>
      <c r="K229" s="8"/>
      <c r="L229" s="8"/>
    </row>
    <row r="230" spans="1:12" x14ac:dyDescent="0.25">
      <c r="A230" s="7" t="s">
        <v>121</v>
      </c>
      <c r="E230" s="9"/>
      <c r="F230" s="9"/>
      <c r="K230" s="8"/>
      <c r="L230" s="8"/>
    </row>
    <row r="231" spans="1:12" x14ac:dyDescent="0.25">
      <c r="A231" s="7" t="s">
        <v>122</v>
      </c>
      <c r="E231" s="9"/>
      <c r="F231" s="9"/>
      <c r="K231" s="8"/>
      <c r="L231" s="8"/>
    </row>
    <row r="232" spans="1:12" x14ac:dyDescent="0.25">
      <c r="A232" s="7" t="s">
        <v>123</v>
      </c>
      <c r="E232" s="9"/>
      <c r="F232" s="9"/>
      <c r="K232" s="8"/>
      <c r="L232" s="8"/>
    </row>
    <row r="233" spans="1:12" x14ac:dyDescent="0.25">
      <c r="A233" s="7" t="s">
        <v>124</v>
      </c>
      <c r="E233" s="9"/>
      <c r="F233" s="9"/>
      <c r="K233" s="8"/>
      <c r="L233" s="8"/>
    </row>
    <row r="234" spans="1:12" x14ac:dyDescent="0.25">
      <c r="A234" s="7" t="s">
        <v>125</v>
      </c>
      <c r="K234" s="8"/>
      <c r="L234" s="8"/>
    </row>
    <row r="235" spans="1:12" x14ac:dyDescent="0.25">
      <c r="A235" s="7" t="s">
        <v>126</v>
      </c>
      <c r="K235" s="8"/>
      <c r="L235" s="8"/>
    </row>
    <row r="236" spans="1:12" x14ac:dyDescent="0.25">
      <c r="A236" s="7" t="s">
        <v>127</v>
      </c>
      <c r="K236" s="8"/>
      <c r="L236" s="8"/>
    </row>
    <row r="237" spans="1:12" x14ac:dyDescent="0.25">
      <c r="A237" s="7" t="s">
        <v>128</v>
      </c>
      <c r="K237" s="8"/>
      <c r="L237" s="8"/>
    </row>
    <row r="238" spans="1:12" x14ac:dyDescent="0.25">
      <c r="A238" s="7" t="s">
        <v>129</v>
      </c>
      <c r="K238" s="8"/>
      <c r="L238" s="8"/>
    </row>
    <row r="239" spans="1:12" x14ac:dyDescent="0.25">
      <c r="A239" s="7" t="s">
        <v>130</v>
      </c>
      <c r="K239" s="8"/>
      <c r="L239" s="8"/>
    </row>
    <row r="240" spans="1:12" x14ac:dyDescent="0.25">
      <c r="A240" s="7" t="s">
        <v>131</v>
      </c>
      <c r="K240" s="8"/>
      <c r="L240" s="8"/>
    </row>
    <row r="241" spans="1:12" x14ac:dyDescent="0.25">
      <c r="A241" s="7" t="s">
        <v>132</v>
      </c>
      <c r="K241" s="8"/>
      <c r="L241" s="8"/>
    </row>
    <row r="242" spans="1:12" x14ac:dyDescent="0.25">
      <c r="A242" s="7" t="s">
        <v>133</v>
      </c>
      <c r="K242" s="8"/>
      <c r="L242" s="8"/>
    </row>
    <row r="243" spans="1:12" x14ac:dyDescent="0.25">
      <c r="A243" s="7" t="s">
        <v>725</v>
      </c>
      <c r="K243" s="8"/>
      <c r="L243" s="8"/>
    </row>
    <row r="244" spans="1:12" x14ac:dyDescent="0.25">
      <c r="A244" s="7" t="s">
        <v>726</v>
      </c>
      <c r="K244" s="8"/>
      <c r="L244" s="8"/>
    </row>
    <row r="245" spans="1:12" x14ac:dyDescent="0.25">
      <c r="A245" s="7" t="s">
        <v>727</v>
      </c>
      <c r="K245" s="8"/>
      <c r="L245" s="8"/>
    </row>
    <row r="246" spans="1:12" x14ac:dyDescent="0.25">
      <c r="A246" s="7" t="s">
        <v>134</v>
      </c>
      <c r="B246" s="7" t="s">
        <v>135</v>
      </c>
      <c r="C246" s="7" t="s">
        <v>136</v>
      </c>
      <c r="D246" s="7" t="s">
        <v>137</v>
      </c>
      <c r="E246" s="7" t="s">
        <v>138</v>
      </c>
      <c r="F246" s="7" t="s">
        <v>139</v>
      </c>
      <c r="G246" s="7" t="s">
        <v>140</v>
      </c>
      <c r="H246" s="7" t="s">
        <v>141</v>
      </c>
      <c r="K246" s="8"/>
      <c r="L246" s="8"/>
    </row>
    <row r="247" spans="1:12" x14ac:dyDescent="0.25">
      <c r="A247" s="7" t="s">
        <v>142</v>
      </c>
      <c r="K247" s="8"/>
      <c r="L247" s="8"/>
    </row>
    <row r="248" spans="1:12" x14ac:dyDescent="0.25">
      <c r="A248" s="7" t="s">
        <v>533</v>
      </c>
      <c r="B248" s="7" t="s">
        <v>534</v>
      </c>
      <c r="C248" s="7" t="s">
        <v>535</v>
      </c>
      <c r="D248" s="7" t="s">
        <v>536</v>
      </c>
      <c r="E248" s="9">
        <v>43678</v>
      </c>
      <c r="F248" s="9">
        <v>43678</v>
      </c>
      <c r="G248" s="7" t="s">
        <v>742</v>
      </c>
      <c r="H248" s="7" t="s">
        <v>517</v>
      </c>
      <c r="K248" s="8"/>
      <c r="L248" s="8"/>
    </row>
    <row r="249" spans="1:12" x14ac:dyDescent="0.25">
      <c r="A249" s="7" t="s">
        <v>533</v>
      </c>
      <c r="B249" s="7" t="s">
        <v>534</v>
      </c>
      <c r="C249" s="7" t="s">
        <v>535</v>
      </c>
      <c r="D249" s="7" t="s">
        <v>536</v>
      </c>
      <c r="E249" s="9">
        <v>43709</v>
      </c>
      <c r="F249" s="9">
        <v>43739</v>
      </c>
      <c r="G249" s="7" t="s">
        <v>742</v>
      </c>
      <c r="H249" s="7" t="s">
        <v>193</v>
      </c>
      <c r="K249" s="8"/>
      <c r="L249" s="8"/>
    </row>
    <row r="250" spans="1:12" x14ac:dyDescent="0.25">
      <c r="A250" s="7" t="s">
        <v>533</v>
      </c>
      <c r="B250" s="7" t="s">
        <v>534</v>
      </c>
      <c r="C250" s="7" t="s">
        <v>535</v>
      </c>
      <c r="D250" s="7" t="s">
        <v>536</v>
      </c>
      <c r="E250" s="9">
        <v>43800</v>
      </c>
      <c r="F250" s="9">
        <v>43862</v>
      </c>
      <c r="G250" s="7" t="s">
        <v>742</v>
      </c>
      <c r="H250" s="7" t="s">
        <v>730</v>
      </c>
      <c r="K250" s="8"/>
      <c r="L250" s="8"/>
    </row>
    <row r="251" spans="1:12" x14ac:dyDescent="0.25">
      <c r="A251" s="7" t="s">
        <v>533</v>
      </c>
      <c r="B251" s="7" t="s">
        <v>534</v>
      </c>
      <c r="C251" s="7" t="s">
        <v>535</v>
      </c>
      <c r="D251" s="7" t="s">
        <v>536</v>
      </c>
      <c r="E251" s="9">
        <v>43922</v>
      </c>
      <c r="F251" s="9">
        <v>45809</v>
      </c>
      <c r="G251" s="7" t="s">
        <v>742</v>
      </c>
      <c r="H251" s="7" t="s">
        <v>737</v>
      </c>
      <c r="K251" s="8"/>
      <c r="L251" s="8"/>
    </row>
    <row r="252" spans="1:12" x14ac:dyDescent="0.25">
      <c r="A252" s="7" t="s">
        <v>142</v>
      </c>
      <c r="K252" s="8"/>
      <c r="L252" s="8"/>
    </row>
    <row r="253" spans="1:12" x14ac:dyDescent="0.25">
      <c r="A253" s="7" t="s">
        <v>40</v>
      </c>
      <c r="K253" s="8"/>
      <c r="L253" s="8"/>
    </row>
    <row r="254" spans="1:12" x14ac:dyDescent="0.25">
      <c r="A254" s="7" t="s">
        <v>518</v>
      </c>
      <c r="K254" s="8"/>
      <c r="L254" s="8"/>
    </row>
    <row r="255" spans="1:12" x14ac:dyDescent="0.25">
      <c r="A255" s="7" t="s">
        <v>519</v>
      </c>
      <c r="K255" s="8"/>
      <c r="L255" s="8"/>
    </row>
    <row r="256" spans="1:12" x14ac:dyDescent="0.25">
      <c r="A256" s="7" t="s">
        <v>1078</v>
      </c>
      <c r="K256" s="8"/>
      <c r="L256" s="8"/>
    </row>
    <row r="257" spans="1:12" x14ac:dyDescent="0.25">
      <c r="A257" s="7" t="s">
        <v>583</v>
      </c>
      <c r="K257" s="8"/>
      <c r="L257" s="8"/>
    </row>
    <row r="258" spans="1:12" x14ac:dyDescent="0.25">
      <c r="A258" s="7" t="s">
        <v>520</v>
      </c>
      <c r="K258" s="8"/>
      <c r="L258" s="8"/>
    </row>
    <row r="259" spans="1:12" x14ac:dyDescent="0.25">
      <c r="A259" s="7" t="s">
        <v>521</v>
      </c>
      <c r="K259" s="8"/>
      <c r="L259" s="8"/>
    </row>
    <row r="260" spans="1:12" x14ac:dyDescent="0.25">
      <c r="A260" s="7" t="s">
        <v>522</v>
      </c>
      <c r="K260" s="8"/>
      <c r="L260" s="8"/>
    </row>
    <row r="261" spans="1:12" x14ac:dyDescent="0.25">
      <c r="A261" s="7" t="s">
        <v>523</v>
      </c>
      <c r="K261" s="8"/>
      <c r="L261" s="8"/>
    </row>
    <row r="262" spans="1:12" x14ac:dyDescent="0.25">
      <c r="A262" s="7" t="s">
        <v>524</v>
      </c>
      <c r="K262" s="8"/>
      <c r="L262" s="8"/>
    </row>
    <row r="263" spans="1:12" x14ac:dyDescent="0.25">
      <c r="A263" s="7" t="s">
        <v>525</v>
      </c>
      <c r="K263" s="8"/>
      <c r="L263" s="8"/>
    </row>
    <row r="264" spans="1:12" x14ac:dyDescent="0.25">
      <c r="A264" s="7" t="s">
        <v>584</v>
      </c>
      <c r="K264" s="8"/>
      <c r="L264" s="8"/>
    </row>
    <row r="265" spans="1:12" x14ac:dyDescent="0.25">
      <c r="A265" s="7" t="s">
        <v>586</v>
      </c>
      <c r="K265" s="8"/>
      <c r="L265" s="8"/>
    </row>
    <row r="266" spans="1:12" x14ac:dyDescent="0.25">
      <c r="A266" s="7" t="s">
        <v>530</v>
      </c>
      <c r="K266" s="8"/>
      <c r="L266" s="8"/>
    </row>
    <row r="267" spans="1:12" x14ac:dyDescent="0.25">
      <c r="A267" s="7" t="s">
        <v>526</v>
      </c>
      <c r="K267" s="8"/>
      <c r="L267" s="8"/>
    </row>
    <row r="268" spans="1:12" x14ac:dyDescent="0.25">
      <c r="A268" s="7" t="s">
        <v>1079</v>
      </c>
      <c r="K268" s="8"/>
      <c r="L268" s="8"/>
    </row>
    <row r="269" spans="1:12" x14ac:dyDescent="0.25">
      <c r="A269" s="7" t="s">
        <v>527</v>
      </c>
      <c r="K269" s="8"/>
      <c r="L269" s="8"/>
    </row>
    <row r="270" spans="1:12" x14ac:dyDescent="0.25">
      <c r="A270" s="7" t="s">
        <v>528</v>
      </c>
      <c r="K270" s="8"/>
      <c r="L270" s="8"/>
    </row>
    <row r="271" spans="1:12" x14ac:dyDescent="0.25">
      <c r="A271" s="7" t="s">
        <v>529</v>
      </c>
      <c r="K271" s="8"/>
      <c r="L271" s="8"/>
    </row>
    <row r="272" spans="1:12" x14ac:dyDescent="0.25">
      <c r="A272" s="7" t="s">
        <v>1080</v>
      </c>
      <c r="K272" s="8"/>
      <c r="L272" s="8"/>
    </row>
    <row r="273" spans="1:12" x14ac:dyDescent="0.25">
      <c r="A273" s="7" t="s">
        <v>587</v>
      </c>
      <c r="K273" s="8"/>
      <c r="L273" s="8"/>
    </row>
    <row r="274" spans="1:12" x14ac:dyDescent="0.25">
      <c r="A274" s="7" t="s">
        <v>605</v>
      </c>
      <c r="K274" s="8"/>
      <c r="L274" s="8"/>
    </row>
    <row r="275" spans="1:12" x14ac:dyDescent="0.25">
      <c r="A275" s="7" t="s">
        <v>602</v>
      </c>
      <c r="K275" s="8"/>
      <c r="L275" s="8"/>
    </row>
    <row r="276" spans="1:12" x14ac:dyDescent="0.25">
      <c r="A276" s="7" t="s">
        <v>601</v>
      </c>
      <c r="K276" s="8"/>
      <c r="L276" s="8"/>
    </row>
    <row r="277" spans="1:12" x14ac:dyDescent="0.25">
      <c r="A277" s="7" t="s">
        <v>603</v>
      </c>
      <c r="K277" s="8"/>
      <c r="L277" s="8"/>
    </row>
    <row r="278" spans="1:12" x14ac:dyDescent="0.25">
      <c r="A278" s="7" t="s">
        <v>604</v>
      </c>
      <c r="K278" s="8"/>
      <c r="L278" s="8"/>
    </row>
    <row r="279" spans="1:12" x14ac:dyDescent="0.25">
      <c r="A279" s="7" t="s">
        <v>606</v>
      </c>
      <c r="K279" s="8"/>
      <c r="L279" s="8"/>
    </row>
    <row r="280" spans="1:12" x14ac:dyDescent="0.25">
      <c r="A280" s="7" t="s">
        <v>1081</v>
      </c>
      <c r="K280" s="8"/>
      <c r="L280" s="8"/>
    </row>
    <row r="281" spans="1:12" x14ac:dyDescent="0.25">
      <c r="A281" s="7" t="s">
        <v>1082</v>
      </c>
      <c r="K281" s="8"/>
      <c r="L281" s="8"/>
    </row>
    <row r="282" spans="1:12" x14ac:dyDescent="0.25">
      <c r="K282" s="8"/>
      <c r="L282" s="8"/>
    </row>
    <row r="283" spans="1:12" x14ac:dyDescent="0.25">
      <c r="K283" s="8"/>
      <c r="L283" s="8"/>
    </row>
    <row r="284" spans="1:12" x14ac:dyDescent="0.25">
      <c r="K284" s="8"/>
      <c r="L284" s="8"/>
    </row>
    <row r="285" spans="1:12" x14ac:dyDescent="0.25">
      <c r="K285" s="8"/>
      <c r="L285" s="8"/>
    </row>
    <row r="286" spans="1:12" x14ac:dyDescent="0.25">
      <c r="K286" s="8"/>
      <c r="L286" s="8"/>
    </row>
    <row r="287" spans="1:12" x14ac:dyDescent="0.25">
      <c r="K287" s="8"/>
      <c r="L287" s="8"/>
    </row>
    <row r="288" spans="1:12" x14ac:dyDescent="0.25">
      <c r="K288" s="8"/>
      <c r="L288" s="8"/>
    </row>
    <row r="289" spans="11:12" x14ac:dyDescent="0.25">
      <c r="K289" s="8"/>
      <c r="L289" s="8"/>
    </row>
    <row r="290" spans="11:12" x14ac:dyDescent="0.25">
      <c r="K290" s="8"/>
      <c r="L290" s="8"/>
    </row>
    <row r="291" spans="11:12" x14ac:dyDescent="0.25">
      <c r="K291" s="8"/>
      <c r="L291" s="8"/>
    </row>
    <row r="292" spans="11:12" x14ac:dyDescent="0.25">
      <c r="K292" s="8"/>
      <c r="L292" s="8"/>
    </row>
    <row r="293" spans="11:12" x14ac:dyDescent="0.25">
      <c r="K293" s="8"/>
      <c r="L293" s="8"/>
    </row>
    <row r="294" spans="11:12" x14ac:dyDescent="0.25">
      <c r="K294" s="8"/>
      <c r="L294" s="8"/>
    </row>
    <row r="295" spans="11:12" x14ac:dyDescent="0.25">
      <c r="K295" s="8"/>
      <c r="L295" s="8"/>
    </row>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4</vt:i4>
      </vt:variant>
    </vt:vector>
  </HeadingPairs>
  <TitlesOfParts>
    <vt:vector size="8" baseType="lpstr">
      <vt:lpstr>Маржа</vt:lpstr>
      <vt:lpstr>BZ</vt:lpstr>
      <vt:lpstr>CL</vt:lpstr>
      <vt:lpstr>Золото</vt:lpstr>
      <vt:lpstr>BZ!brent_crude_oil_last_day_performance_bonds.html_sortField_exchange_sortAsc_true_clearingCode_BZ_sector_CRUDE_OIL_exchange_NYM_pageNumber_1</vt:lpstr>
      <vt:lpstr>Маржа!canadian_dollar_performance_bonds.html_pageNumber_1_sortField_exchange_sortAsc_true_exchange_CME</vt:lpstr>
      <vt:lpstr>Золото!gold_performance_bonds.html?foi_O_optionProductId_192_pageNumber_1_sortField_exchange_sortAsc_true_clearingCode_GC_sector_METALS_exchange_CMX</vt:lpstr>
      <vt:lpstr>CL!light_sweet_crude_performance_bonds.html_sortField_exchange_sortAsc_true_clearingCode_CL_sector_CRUDE_OIL_exchange_NYM_pageNumber_1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2019-08-16T17:37:12Z</dcterms:modified>
</cp:coreProperties>
</file>